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iago_morando\Documents\TIAGO CAPOBIANCO\Projetos\2023\Reforma - Clube Real\CD\"/>
    </mc:Choice>
  </mc:AlternateContent>
  <xr:revisionPtr revIDLastSave="0" documentId="13_ncr:1_{5A406812-80FE-4469-9571-C4832E85D3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" sheetId="2" r:id="rId1"/>
  </sheets>
  <definedNames>
    <definedName name="_xlnm.Print_Area" localSheetId="0">Orçamento!$A$1:$L$342</definedName>
    <definedName name="_xlnm.Print_Titles" localSheetId="0">Orçamento!$1:$13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2" i="2" l="1"/>
  <c r="L242" i="2" s="1"/>
  <c r="K252" i="2"/>
  <c r="L252" i="2" s="1"/>
  <c r="K254" i="2"/>
  <c r="L254" i="2" s="1"/>
  <c r="K257" i="2"/>
  <c r="L257" i="2" s="1"/>
  <c r="K236" i="2"/>
  <c r="L236" i="2" s="1"/>
  <c r="K64" i="2"/>
  <c r="L64" i="2" s="1"/>
  <c r="K239" i="2" l="1"/>
  <c r="L239" i="2" s="1"/>
  <c r="K250" i="2"/>
  <c r="L250" i="2" s="1"/>
  <c r="K245" i="2"/>
  <c r="L245" i="2" s="1"/>
  <c r="K251" i="2"/>
  <c r="L251" i="2" s="1"/>
  <c r="K247" i="2"/>
  <c r="L247" i="2" s="1"/>
  <c r="K255" i="2"/>
  <c r="L255" i="2" s="1"/>
  <c r="K243" i="2"/>
  <c r="L243" i="2" s="1"/>
  <c r="K248" i="2"/>
  <c r="L248" i="2" s="1"/>
  <c r="K253" i="2"/>
  <c r="L253" i="2" s="1"/>
  <c r="K258" i="2"/>
  <c r="L258" i="2" s="1"/>
  <c r="K246" i="2"/>
  <c r="L246" i="2" s="1"/>
  <c r="K256" i="2"/>
  <c r="L256" i="2" s="1"/>
  <c r="K244" i="2"/>
  <c r="L244" i="2" s="1"/>
  <c r="K249" i="2"/>
  <c r="L249" i="2" s="1"/>
  <c r="K235" i="2"/>
  <c r="L235" i="2" s="1"/>
  <c r="K192" i="2"/>
  <c r="L192" i="2" s="1"/>
  <c r="K190" i="2"/>
  <c r="L190" i="2" s="1"/>
  <c r="K200" i="2"/>
  <c r="L200" i="2" s="1"/>
  <c r="K188" i="2"/>
  <c r="L188" i="2" s="1"/>
  <c r="K191" i="2"/>
  <c r="L191" i="2" s="1"/>
  <c r="K189" i="2"/>
  <c r="L189" i="2" s="1"/>
  <c r="K180" i="2"/>
  <c r="L180" i="2" s="1"/>
  <c r="K207" i="2"/>
  <c r="L207" i="2" s="1"/>
  <c r="K201" i="2"/>
  <c r="L201" i="2" s="1"/>
  <c r="K194" i="2"/>
  <c r="L194" i="2" s="1"/>
  <c r="K182" i="2"/>
  <c r="L182" i="2" s="1"/>
  <c r="K213" i="2"/>
  <c r="L213" i="2" s="1"/>
  <c r="K232" i="2"/>
  <c r="L232" i="2" s="1"/>
  <c r="K231" i="2"/>
  <c r="L231" i="2" s="1"/>
  <c r="K234" i="2"/>
  <c r="L234" i="2" s="1"/>
  <c r="K220" i="2"/>
  <c r="L220" i="2" s="1"/>
  <c r="K223" i="2"/>
  <c r="L223" i="2" s="1"/>
  <c r="K214" i="2"/>
  <c r="L214" i="2" s="1"/>
  <c r="K221" i="2"/>
  <c r="L221" i="2" s="1"/>
  <c r="K212" i="2"/>
  <c r="L212" i="2" s="1"/>
  <c r="K210" i="2"/>
  <c r="L210" i="2" s="1"/>
  <c r="K208" i="2"/>
  <c r="L208" i="2" s="1"/>
  <c r="K217" i="2"/>
  <c r="L217" i="2" s="1"/>
  <c r="K227" i="2"/>
  <c r="L227" i="2" s="1"/>
  <c r="K185" i="2"/>
  <c r="L185" i="2" s="1"/>
  <c r="K219" i="2"/>
  <c r="L219" i="2" s="1"/>
  <c r="K238" i="2"/>
  <c r="L238" i="2" s="1"/>
  <c r="K230" i="2"/>
  <c r="L230" i="2" s="1"/>
  <c r="K222" i="2"/>
  <c r="L222" i="2" s="1"/>
  <c r="K233" i="2"/>
  <c r="L233" i="2" s="1"/>
  <c r="K229" i="2"/>
  <c r="L229" i="2" s="1"/>
  <c r="K225" i="2"/>
  <c r="L225" i="2" s="1"/>
  <c r="K199" i="2"/>
  <c r="L199" i="2" s="1"/>
  <c r="K197" i="2"/>
  <c r="L197" i="2" s="1"/>
  <c r="K202" i="2"/>
  <c r="L202" i="2" s="1"/>
  <c r="K195" i="2"/>
  <c r="L195" i="2" s="1"/>
  <c r="K211" i="2"/>
  <c r="L211" i="2" s="1"/>
  <c r="K198" i="2"/>
  <c r="L198" i="2" s="1"/>
  <c r="K224" i="2"/>
  <c r="L224" i="2" s="1"/>
  <c r="K228" i="2"/>
  <c r="L228" i="2" s="1"/>
  <c r="K216" i="2"/>
  <c r="L216" i="2" s="1"/>
  <c r="K209" i="2"/>
  <c r="L209" i="2" s="1"/>
  <c r="K196" i="2"/>
  <c r="L196" i="2" s="1"/>
  <c r="K187" i="2"/>
  <c r="L187" i="2" s="1"/>
  <c r="K206" i="2"/>
  <c r="L206" i="2" s="1"/>
  <c r="K203" i="2"/>
  <c r="L203" i="2" s="1"/>
  <c r="K204" i="2"/>
  <c r="L204" i="2" s="1"/>
  <c r="K215" i="2"/>
  <c r="L215" i="2" s="1"/>
  <c r="K178" i="2"/>
  <c r="L178" i="2" s="1"/>
  <c r="K183" i="2"/>
  <c r="L183" i="2" s="1"/>
  <c r="K181" i="2"/>
  <c r="L181" i="2" s="1"/>
  <c r="K186" i="2"/>
  <c r="L186" i="2" s="1"/>
  <c r="K179" i="2"/>
  <c r="L179" i="2" s="1"/>
  <c r="K184" i="2"/>
  <c r="L184" i="2" s="1"/>
  <c r="K177" i="2"/>
  <c r="L177" i="2" s="1"/>
  <c r="K46" i="2"/>
  <c r="L46" i="2" s="1"/>
  <c r="K97" i="2"/>
  <c r="L97" i="2" s="1"/>
  <c r="K82" i="2"/>
  <c r="L82" i="2" s="1"/>
  <c r="K92" i="2"/>
  <c r="L92" i="2" s="1"/>
  <c r="K81" i="2"/>
  <c r="L81" i="2" s="1"/>
  <c r="K89" i="2"/>
  <c r="L89" i="2" s="1"/>
  <c r="K88" i="2"/>
  <c r="L88" i="2" s="1"/>
  <c r="K87" i="2"/>
  <c r="L87" i="2" s="1"/>
  <c r="K86" i="2"/>
  <c r="L86" i="2" s="1"/>
  <c r="K90" i="2"/>
  <c r="L90" i="2" s="1"/>
  <c r="K93" i="2"/>
  <c r="L93" i="2" s="1"/>
  <c r="K91" i="2"/>
  <c r="L91" i="2" s="1"/>
  <c r="K85" i="2"/>
  <c r="L85" i="2" s="1"/>
  <c r="K288" i="2"/>
  <c r="L288" i="2" s="1"/>
  <c r="K83" i="2"/>
  <c r="L83" i="2" s="1"/>
  <c r="K84" i="2"/>
  <c r="L84" i="2" s="1"/>
  <c r="K80" i="2"/>
  <c r="L80" i="2" s="1"/>
  <c r="K289" i="2"/>
  <c r="L289" i="2" s="1"/>
  <c r="K325" i="2"/>
  <c r="L325" i="2" s="1"/>
  <c r="K307" i="2" l="1"/>
  <c r="L307" i="2" s="1"/>
  <c r="K297" i="2"/>
  <c r="L297" i="2" s="1"/>
  <c r="K266" i="2"/>
  <c r="L266" i="2" s="1"/>
  <c r="K267" i="2"/>
  <c r="L267" i="2" s="1"/>
  <c r="K261" i="2"/>
  <c r="L261" i="2" s="1"/>
  <c r="K269" i="2"/>
  <c r="L269" i="2" s="1"/>
  <c r="K158" i="2"/>
  <c r="L158" i="2" s="1"/>
  <c r="K19" i="2"/>
  <c r="L19" i="2" s="1"/>
  <c r="K21" i="2"/>
  <c r="L21" i="2" s="1"/>
  <c r="K18" i="2"/>
  <c r="L18" i="2" s="1"/>
  <c r="K321" i="2"/>
  <c r="L321" i="2" s="1"/>
  <c r="K130" i="2"/>
  <c r="L130" i="2" s="1"/>
  <c r="K286" i="2"/>
  <c r="L286" i="2" s="1"/>
  <c r="K304" i="2"/>
  <c r="L304" i="2" s="1"/>
  <c r="K294" i="2"/>
  <c r="L294" i="2" s="1"/>
  <c r="K262" i="2"/>
  <c r="L262" i="2" s="1"/>
  <c r="K129" i="2"/>
  <c r="L129" i="2" s="1"/>
  <c r="K127" i="2"/>
  <c r="L127" i="2" s="1"/>
  <c r="K126" i="2"/>
  <c r="L126" i="2" s="1"/>
  <c r="K268" i="2" l="1"/>
  <c r="L268" i="2" s="1"/>
  <c r="K305" i="2"/>
  <c r="L305" i="2" s="1"/>
  <c r="K99" i="2" l="1"/>
  <c r="L99" i="2" s="1"/>
  <c r="K106" i="2" l="1"/>
  <c r="L106" i="2" s="1"/>
  <c r="K104" i="2"/>
  <c r="L104" i="2" s="1"/>
  <c r="K105" i="2"/>
  <c r="L105" i="2" s="1"/>
  <c r="K107" i="2"/>
  <c r="L107" i="2" s="1"/>
  <c r="K119" i="2"/>
  <c r="L119" i="2" s="1"/>
  <c r="K147" i="2" l="1"/>
  <c r="L147" i="2" s="1"/>
  <c r="K168" i="2"/>
  <c r="L168" i="2" s="1"/>
  <c r="K166" i="2"/>
  <c r="L166" i="2" s="1"/>
  <c r="K167" i="2"/>
  <c r="L167" i="2" s="1"/>
  <c r="K146" i="2"/>
  <c r="L146" i="2" s="1"/>
  <c r="K151" i="2"/>
  <c r="L151" i="2" s="1"/>
  <c r="K152" i="2"/>
  <c r="L152" i="2" s="1"/>
  <c r="K60" i="2" l="1"/>
  <c r="L60" i="2" s="1"/>
  <c r="K144" i="2"/>
  <c r="L144" i="2" s="1"/>
  <c r="K66" i="2"/>
  <c r="L66" i="2" s="1"/>
  <c r="K161" i="2"/>
  <c r="L161" i="2" s="1"/>
  <c r="K159" i="2"/>
  <c r="L159" i="2" s="1"/>
  <c r="K135" i="2"/>
  <c r="L135" i="2" s="1"/>
  <c r="K137" i="2"/>
  <c r="L137" i="2" s="1"/>
  <c r="K155" i="2"/>
  <c r="L155" i="2" s="1"/>
  <c r="K145" i="2"/>
  <c r="L145" i="2" s="1"/>
  <c r="K148" i="2"/>
  <c r="L148" i="2" s="1"/>
  <c r="K157" i="2"/>
  <c r="L157" i="2" s="1"/>
  <c r="K150" i="2"/>
  <c r="L150" i="2" s="1"/>
  <c r="K143" i="2"/>
  <c r="L143" i="2" s="1"/>
  <c r="K160" i="2"/>
  <c r="L160" i="2" s="1"/>
  <c r="K154" i="2"/>
  <c r="L154" i="2" s="1"/>
  <c r="K156" i="2"/>
  <c r="L156" i="2" s="1"/>
  <c r="K149" i="2"/>
  <c r="L149" i="2" s="1"/>
  <c r="K153" i="2"/>
  <c r="L153" i="2" s="1"/>
  <c r="K283" i="2"/>
  <c r="L283" i="2" s="1"/>
  <c r="K62" i="2"/>
  <c r="L62" i="2" s="1"/>
  <c r="K59" i="2"/>
  <c r="L59" i="2" s="1"/>
  <c r="K61" i="2"/>
  <c r="L61" i="2" s="1"/>
  <c r="K65" i="2"/>
  <c r="L65" i="2" s="1"/>
  <c r="K63" i="2"/>
  <c r="L63" i="2" s="1"/>
  <c r="K58" i="2"/>
  <c r="L58" i="2" s="1"/>
  <c r="K67" i="2"/>
  <c r="L67" i="2" s="1"/>
  <c r="K76" i="2"/>
  <c r="L76" i="2" s="1"/>
  <c r="K73" i="2"/>
  <c r="L73" i="2" s="1"/>
  <c r="K120" i="2"/>
  <c r="L120" i="2" s="1"/>
  <c r="K75" i="2"/>
  <c r="L75" i="2" s="1"/>
  <c r="K111" i="2"/>
  <c r="L111" i="2" s="1"/>
  <c r="K311" i="2"/>
  <c r="L311" i="2" s="1"/>
  <c r="K56" i="2"/>
  <c r="L56" i="2" s="1"/>
  <c r="K51" i="2"/>
  <c r="L51" i="2" s="1"/>
  <c r="K310" i="2"/>
  <c r="L310" i="2" s="1"/>
  <c r="K40" i="2"/>
  <c r="L40" i="2" s="1"/>
  <c r="K27" i="2"/>
  <c r="L27" i="2" s="1"/>
  <c r="K26" i="2"/>
  <c r="L26" i="2" s="1"/>
  <c r="K29" i="2"/>
  <c r="L29" i="2" s="1"/>
  <c r="K309" i="2"/>
  <c r="L309" i="2" s="1"/>
  <c r="K123" i="2"/>
  <c r="L123" i="2" s="1"/>
  <c r="K122" i="2"/>
  <c r="L122" i="2" s="1"/>
  <c r="K313" i="2"/>
  <c r="L313" i="2" s="1"/>
  <c r="K312" i="2"/>
  <c r="L312" i="2" s="1"/>
  <c r="K74" i="2"/>
  <c r="L74" i="2" s="1"/>
  <c r="K142" i="2"/>
  <c r="L142" i="2" s="1"/>
  <c r="K78" i="2"/>
  <c r="L78" i="2" s="1"/>
  <c r="K285" i="2"/>
  <c r="L285" i="2" s="1"/>
  <c r="K138" i="2"/>
  <c r="L138" i="2" s="1"/>
  <c r="K165" i="2"/>
  <c r="L165" i="2" s="1"/>
  <c r="K139" i="2"/>
  <c r="L139" i="2" s="1"/>
  <c r="K71" i="2"/>
  <c r="L71" i="2" s="1"/>
  <c r="K72" i="2"/>
  <c r="L72" i="2" s="1"/>
  <c r="K140" i="2"/>
  <c r="L140" i="2" s="1"/>
  <c r="K293" i="2"/>
  <c r="L293" i="2" s="1"/>
  <c r="K132" i="2"/>
  <c r="L132" i="2" s="1"/>
  <c r="K77" i="2"/>
  <c r="L77" i="2" s="1"/>
  <c r="K163" i="2"/>
  <c r="L163" i="2" s="1"/>
  <c r="K164" i="2"/>
  <c r="L164" i="2" s="1"/>
  <c r="K134" i="2"/>
  <c r="L134" i="2" s="1"/>
  <c r="K42" i="2"/>
  <c r="L42" i="2" s="1"/>
  <c r="K117" i="2"/>
  <c r="L117" i="2" s="1"/>
  <c r="K118" i="2"/>
  <c r="L118" i="2" s="1"/>
  <c r="K50" i="2"/>
  <c r="L50" i="2" s="1"/>
  <c r="K133" i="2"/>
  <c r="L133" i="2" s="1"/>
  <c r="K265" i="2"/>
  <c r="L265" i="2" s="1"/>
  <c r="K41" i="2"/>
  <c r="L41" i="2" s="1"/>
  <c r="K136" i="2"/>
  <c r="L136" i="2" s="1"/>
  <c r="K176" i="2"/>
  <c r="L176" i="2" s="1"/>
  <c r="L173" i="2" s="1"/>
  <c r="K275" i="2" l="1"/>
  <c r="L275" i="2" s="1"/>
  <c r="L131" i="2"/>
  <c r="K330" i="2"/>
  <c r="L330" i="2" s="1"/>
  <c r="L329" i="2" s="1"/>
  <c r="K315" i="2"/>
  <c r="L315" i="2" s="1"/>
  <c r="L308" i="2"/>
  <c r="K292" i="2"/>
  <c r="L292" i="2" s="1"/>
  <c r="K306" i="2"/>
  <c r="L306" i="2" s="1"/>
  <c r="K277" i="2"/>
  <c r="L277" i="2" s="1"/>
  <c r="K260" i="2"/>
  <c r="L260" i="2" s="1"/>
  <c r="K318" i="2"/>
  <c r="L318" i="2" s="1"/>
  <c r="K323" i="2"/>
  <c r="L323" i="2" s="1"/>
  <c r="K320" i="2"/>
  <c r="L320" i="2" s="1"/>
  <c r="K279" i="2"/>
  <c r="L279" i="2" s="1"/>
  <c r="K324" i="2"/>
  <c r="L324" i="2" s="1"/>
  <c r="K125" i="2"/>
  <c r="L125" i="2" s="1"/>
  <c r="K302" i="2"/>
  <c r="L302" i="2" s="1"/>
  <c r="K171" i="2"/>
  <c r="L171" i="2" s="1"/>
  <c r="K299" i="2"/>
  <c r="L299" i="2" s="1"/>
  <c r="K296" i="2"/>
  <c r="L296" i="2" s="1"/>
  <c r="K172" i="2"/>
  <c r="L172" i="2" s="1"/>
  <c r="K169" i="2"/>
  <c r="L169" i="2" s="1"/>
  <c r="L162" i="2" s="1"/>
  <c r="K115" i="2"/>
  <c r="L115" i="2" s="1"/>
  <c r="K49" i="2"/>
  <c r="L49" i="2" s="1"/>
  <c r="K281" i="2"/>
  <c r="L281" i="2" s="1"/>
  <c r="K328" i="2"/>
  <c r="L328" i="2" s="1"/>
  <c r="L327" i="2" s="1"/>
  <c r="K317" i="2"/>
  <c r="L317" i="2" s="1"/>
  <c r="K263" i="2"/>
  <c r="L263" i="2" s="1"/>
  <c r="K102" i="2"/>
  <c r="L102" i="2" s="1"/>
  <c r="K300" i="2"/>
  <c r="L300" i="2" s="1"/>
  <c r="K319" i="2"/>
  <c r="L319" i="2" s="1"/>
  <c r="K95" i="2"/>
  <c r="L95" i="2" s="1"/>
  <c r="K53" i="2"/>
  <c r="L53" i="2" s="1"/>
  <c r="K28" i="2"/>
  <c r="L28" i="2" s="1"/>
  <c r="K110" i="2"/>
  <c r="L110" i="2" s="1"/>
  <c r="K100" i="2"/>
  <c r="L100" i="2" s="1"/>
  <c r="K273" i="2"/>
  <c r="L273" i="2" s="1"/>
  <c r="K114" i="2"/>
  <c r="L114" i="2" s="1"/>
  <c r="K298" i="2"/>
  <c r="L298" i="2" s="1"/>
  <c r="K326" i="2"/>
  <c r="L326" i="2" s="1"/>
  <c r="K303" i="2"/>
  <c r="L303" i="2" s="1"/>
  <c r="K101" i="2"/>
  <c r="L101" i="2" s="1"/>
  <c r="K295" i="2"/>
  <c r="L295" i="2" s="1"/>
  <c r="K274" i="2"/>
  <c r="L274" i="2" s="1"/>
  <c r="K272" i="2"/>
  <c r="L272" i="2" s="1"/>
  <c r="K264" i="2"/>
  <c r="L264" i="2" s="1"/>
  <c r="K128" i="2"/>
  <c r="L128" i="2" s="1"/>
  <c r="K103" i="2"/>
  <c r="L103" i="2" s="1"/>
  <c r="K98" i="2"/>
  <c r="L98" i="2" s="1"/>
  <c r="K316" i="2"/>
  <c r="L316" i="2" s="1"/>
  <c r="K112" i="2"/>
  <c r="L112" i="2" s="1"/>
  <c r="K55" i="2"/>
  <c r="L55" i="2" s="1"/>
  <c r="K69" i="2"/>
  <c r="L69" i="2" s="1"/>
  <c r="K31" i="2"/>
  <c r="L31" i="2" s="1"/>
  <c r="K39" i="2"/>
  <c r="L39" i="2" s="1"/>
  <c r="K52" i="2"/>
  <c r="L52" i="2" s="1"/>
  <c r="K48" i="2"/>
  <c r="L48" i="2" s="1"/>
  <c r="K30" i="2"/>
  <c r="L30" i="2" s="1"/>
  <c r="K23" i="2"/>
  <c r="L23" i="2" s="1"/>
  <c r="K43" i="2"/>
  <c r="L43" i="2" s="1"/>
  <c r="K35" i="2"/>
  <c r="L35" i="2" s="1"/>
  <c r="K38" i="2"/>
  <c r="L38" i="2" s="1"/>
  <c r="K36" i="2"/>
  <c r="L36" i="2" s="1"/>
  <c r="K37" i="2"/>
  <c r="L37" i="2" s="1"/>
  <c r="K33" i="2"/>
  <c r="L33" i="2" s="1"/>
  <c r="K15" i="2"/>
  <c r="L15" i="2" s="1"/>
  <c r="K54" i="2"/>
  <c r="L54" i="2" s="1"/>
  <c r="K32" i="2"/>
  <c r="L32" i="2" s="1"/>
  <c r="K25" i="2"/>
  <c r="L25" i="2" s="1"/>
  <c r="K16" i="2"/>
  <c r="L16" i="2" s="1"/>
  <c r="K24" i="2"/>
  <c r="L24" i="2" s="1"/>
  <c r="K17" i="2"/>
  <c r="L17" i="2" s="1"/>
  <c r="K34" i="2"/>
  <c r="L34" i="2" s="1"/>
  <c r="K22" i="2"/>
  <c r="L22" i="2" s="1"/>
  <c r="L124" i="2" l="1"/>
  <c r="L44" i="2"/>
  <c r="L96" i="2"/>
  <c r="L270" i="2"/>
  <c r="L290" i="2"/>
  <c r="L259" i="2"/>
  <c r="L108" i="2"/>
  <c r="L14" i="2"/>
  <c r="L20" i="2"/>
  <c r="L314" i="2"/>
  <c r="L322" i="2"/>
  <c r="L170" i="2"/>
  <c r="L333" i="2" l="1"/>
  <c r="L331" i="2" s="1"/>
  <c r="L332" i="2" s="1"/>
</calcChain>
</file>

<file path=xl/sharedStrings.xml><?xml version="1.0" encoding="utf-8"?>
<sst xmlns="http://schemas.openxmlformats.org/spreadsheetml/2006/main" count="1442" uniqueCount="824">
  <si>
    <t>UN</t>
  </si>
  <si>
    <t>01.17.051</t>
  </si>
  <si>
    <t>M2</t>
  </si>
  <si>
    <t>M</t>
  </si>
  <si>
    <t>M3</t>
  </si>
  <si>
    <t>CJ</t>
  </si>
  <si>
    <t>02.01.180</t>
  </si>
  <si>
    <t>Banheiro químico modelo Standard, com manutenção conforme exigências da CETESB</t>
  </si>
  <si>
    <t>UNMES</t>
  </si>
  <si>
    <t>02.02.150</t>
  </si>
  <si>
    <t>Locação de container tipo depósito - área mínima de 13,80 m²</t>
  </si>
  <si>
    <t>02.03.110</t>
  </si>
  <si>
    <t>02.08.050</t>
  </si>
  <si>
    <t>Placa em lona com impressão digital e estrutura em madeira</t>
  </si>
  <si>
    <t>02.10.060</t>
  </si>
  <si>
    <t>Locação de vias, calçadas, tanques e lagoas</t>
  </si>
  <si>
    <t>03.01.020</t>
  </si>
  <si>
    <t>Demolição manual de concreto simples</t>
  </si>
  <si>
    <t>03.01.040</t>
  </si>
  <si>
    <t>Demolição manual de concreto armado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</si>
  <si>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</si>
  <si>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</si>
  <si>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</si>
  <si>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</si>
  <si>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03.03.040</t>
  </si>
  <si>
    <t>Demolição manual de revestimento em massa de parede ou teto</t>
  </si>
  <si>
    <t>03.04.020</t>
  </si>
  <si>
    <t>Demolição manual de revestimento cerâmico, incluindo a base</t>
  </si>
  <si>
    <t>03.04.040</t>
  </si>
  <si>
    <t>Demolição manual de rodapé, soleira ou peitoril, em material cerâmico e/ou ladrilho hidráulico, incluindo a base</t>
  </si>
  <si>
    <t>03.08.040</t>
  </si>
  <si>
    <t>Demolição manual de forro qualquer, inclusive sistema de fixação/tarugamento</t>
  </si>
  <si>
    <t>04.02.020</t>
  </si>
  <si>
    <t>Retirada de peças lineares em madeira com seção até 60 cm²</t>
  </si>
  <si>
    <t>04.02.050</t>
  </si>
  <si>
    <t>Retirada de estrutura em madeira tesoura - telhas de barro</t>
  </si>
  <si>
    <t>04.02.140</t>
  </si>
  <si>
    <t>Retirada de estrutura metálica</t>
  </si>
  <si>
    <t>KG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</si>
  <si>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</si>
  <si>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</si>
  <si>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</si>
  <si>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</si>
  <si>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</si>
  <si>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</si>
  <si>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04.08.020</t>
  </si>
  <si>
    <t>Retirada de folha de esquadria em madeira</t>
  </si>
  <si>
    <t>04.08.060</t>
  </si>
  <si>
    <t>Retirada de batente com guarnição e peças lineares em madeira, chumbados</t>
  </si>
  <si>
    <t>04.09.020</t>
  </si>
  <si>
    <t>Retirada de esquadria metálica em geral</t>
  </si>
  <si>
    <t>04.09.080</t>
  </si>
  <si>
    <t>Retirada de batente, corrimão ou peças lineares metálicas, fixados</t>
  </si>
  <si>
    <t>04.11.020</t>
  </si>
  <si>
    <t>Retirada de aparelho sanitário incluindo acessórios</t>
  </si>
  <si>
    <t>04.11.030</t>
  </si>
  <si>
    <t>Retirada de bancada incluindo pertences</t>
  </si>
  <si>
    <t>04.14.040</t>
  </si>
  <si>
    <t>Retirada de esquadria em vidro</t>
  </si>
  <si>
    <t>05.07.040</t>
  </si>
  <si>
    <t>Remoção de entulho separado de obra com caçamba metálica - terra, alvenaria, concreto, argamassa, madeira, papel, plástico ou metal</t>
  </si>
  <si>
    <t>06.01.020</t>
  </si>
  <si>
    <t>Escavação manual em solo de 1ª e 2ª categoria em campo aberto</t>
  </si>
  <si>
    <t>06.02.020</t>
  </si>
  <si>
    <t>Escavação manual em solo de 1ª e 2ª categoria em vala ou cava até 1,5 m</t>
  </si>
  <si>
    <t>06.11.040</t>
  </si>
  <si>
    <t>Reaterro manual apiloado sem controle de compactação</t>
  </si>
  <si>
    <t>06.14.020</t>
  </si>
  <si>
    <t>Carga manual de solo</t>
  </si>
  <si>
    <t>08.02.050</t>
  </si>
  <si>
    <t>Cimbramento tubular metálico</t>
  </si>
  <si>
    <t>M3MES</t>
  </si>
  <si>
    <t>08.02.060</t>
  </si>
  <si>
    <t>Montagem e desmontagem de cimbramento tubular metálico</t>
  </si>
  <si>
    <t>09.01.020</t>
  </si>
  <si>
    <t>Forma em madeira comum para fundação</t>
  </si>
  <si>
    <t>10.01.040</t>
  </si>
  <si>
    <t>Armadura em barra de aço CA-50 (A ou B) fyk = 500 MPa</t>
  </si>
  <si>
    <t>10.01.060</t>
  </si>
  <si>
    <t>Armadura em barra de aço CA-60 (A ou B) fyk = 600 MPa</t>
  </si>
  <si>
    <t>11.01.100</t>
  </si>
  <si>
    <t>11.01.160</t>
  </si>
  <si>
    <t>Concreto usinado, fck = 30 MPa</t>
  </si>
  <si>
    <t>11.04.020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</si>
  <si>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</si>
  <si>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</si>
  <si>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</si>
  <si>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</si>
  <si>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</si>
  <si>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</si>
  <si>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11.18.040</t>
  </si>
  <si>
    <t>Lastro de pedra britada</t>
  </si>
  <si>
    <t>12.01.041</t>
  </si>
  <si>
    <t>12.12</t>
  </si>
  <si>
    <t>13.01.170</t>
  </si>
  <si>
    <t>14.02.040</t>
  </si>
  <si>
    <t>Alvenaria de elevação de 1 tijolo maciço comum</t>
  </si>
  <si>
    <t>14.04.200</t>
  </si>
  <si>
    <t>Alvenaria de bloco cerâmico de vedação, uso revestido, de 9 cm</t>
  </si>
  <si>
    <t>14.20.010</t>
  </si>
  <si>
    <t>14.30.010</t>
  </si>
  <si>
    <t>Divisória em placas de granito com espessura de 3 cm</t>
  </si>
  <si>
    <t>15.03.030</t>
  </si>
  <si>
    <t>15.03.150</t>
  </si>
  <si>
    <t>Fornecimento e montagem de estrutura metálica em perfil metalon, sem pintura</t>
  </si>
  <si>
    <t>16.12.060</t>
  </si>
  <si>
    <t>Telhamento em chapa de aço pré-pintada com epóxi e poliéster, perfil trapezoidal, com espessura de 0,50 mm e altura de 40 mm</t>
  </si>
  <si>
    <t>16.13.130</t>
  </si>
  <si>
    <t>16.16.400</t>
  </si>
  <si>
    <t>Cumeeira para telha de poliéster, tipo perfil trapezoidal 49</t>
  </si>
  <si>
    <t>16.33.052</t>
  </si>
  <si>
    <t>17.01.020</t>
  </si>
  <si>
    <t>17.02.020</t>
  </si>
  <si>
    <t>Chapisco</t>
  </si>
  <si>
    <t>17.02.040</t>
  </si>
  <si>
    <t>Chapisco com adesivo de alto desempenho</t>
  </si>
  <si>
    <t>17.02.120</t>
  </si>
  <si>
    <t>17.02.140</t>
  </si>
  <si>
    <t>18.05.020</t>
  </si>
  <si>
    <t>Revestimento em plaqueta laminada, para área interna e externa, sem rejunte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</si>
  <si>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</si>
  <si>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</si>
  <si>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</si>
  <si>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</si>
  <si>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18.06.410</t>
  </si>
  <si>
    <t>Rejuntamento em placas cerâmicas com argamassa industrializada para rejunte, juntas acima de 3 até 5 mm</t>
  </si>
  <si>
    <t>18.06.510</t>
  </si>
  <si>
    <t>Rejuntamento de rodapé em placas cerâmicas com argamassa industrializada para rejunte, altura até 10 cm, juntas acima de 3 até 5 mm</t>
  </si>
  <si>
    <t>18.11.042</t>
  </si>
  <si>
    <t>Revestimento em placa cerâmica esmaltada de 20x20 cm, tipo monocolor, assentado e rejuntado com argamassa industrializada</t>
  </si>
  <si>
    <t>19.03.290</t>
  </si>
  <si>
    <t>Peitoril e/ou soleira em ardósia, espessura de 2 cm e largura até 20 cm</t>
  </si>
  <si>
    <t>21.04.100</t>
  </si>
  <si>
    <t>Revestimento com carpete para tráfego moderado, uso comercial, tipo bouclê de 5,4 até 8 mm</t>
  </si>
  <si>
    <t>22.02.030</t>
  </si>
  <si>
    <t>Forro em painéis de gesso acartonado, espessura de 12,5mm, fixo</t>
  </si>
  <si>
    <t>23.08.010</t>
  </si>
  <si>
    <t>Estrado em madeira</t>
  </si>
  <si>
    <t>23.09.030</t>
  </si>
  <si>
    <t>Porta lisa com batente madeira - 70 x 210 cm</t>
  </si>
  <si>
    <t>23.09.050</t>
  </si>
  <si>
    <t>Porta lisa com batente madeira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</si>
  <si>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</si>
  <si>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</si>
  <si>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24.01.120</t>
  </si>
  <si>
    <t>Caixilho tipo veneziana industrial com montantes em aço galvanizado e aletas em fibra de vidro</t>
  </si>
  <si>
    <t>24.02.040</t>
  </si>
  <si>
    <t>Porta/portão tipo gradil sob medida</t>
  </si>
  <si>
    <t>24.02.060</t>
  </si>
  <si>
    <t>24.20.230</t>
  </si>
  <si>
    <t>Tela ondulada em aço galvanizado fio 10 BWG, malha de 1´</t>
  </si>
  <si>
    <t>25.01.030</t>
  </si>
  <si>
    <t>Caixilho em alumínio basculante com vidro, linha comercial</t>
  </si>
  <si>
    <t>25.02.050</t>
  </si>
  <si>
    <t>Porta veneziana de abrir em alumínio, linha comercial</t>
  </si>
  <si>
    <t>28.05.060</t>
  </si>
  <si>
    <t>Cadeado de latão com cilindro - trava dupla - 50mm</t>
  </si>
  <si>
    <t>28.20.850</t>
  </si>
  <si>
    <t>Barra antipânico para porta dupla com travamentos horizontal e vertical completa, com maçaneta tipo alavanca e chave, para vãos de 1,70 a 2,60 m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</si>
  <si>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</si>
  <si>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</si>
  <si>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</si>
  <si>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</si>
  <si>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30.04.060</t>
  </si>
  <si>
    <t>Revestimento em chapa de aço inoxidável para proteção de portas, altura de 40 cm</t>
  </si>
  <si>
    <t>30.04.100</t>
  </si>
  <si>
    <t>Piso tátil de concreto, alerta / direcional, intertravado, espessura de 6 cm, com rejunte em areia</t>
  </si>
  <si>
    <t>30.06.080</t>
  </si>
  <si>
    <t>Placa de identificação em alumínio para WC, com desenho universal de acessibilidade</t>
  </si>
  <si>
    <t>30.08.060</t>
  </si>
  <si>
    <t>Bacia sifonada de louça para pessoas com mobilidade reduzida - capacidade de 6 litros</t>
  </si>
  <si>
    <t>32.10.100</t>
  </si>
  <si>
    <t>Proteção anticorrosiva, com fita adesiva, para ramais sob a terra, com DN acima de 1´ até 2´</t>
  </si>
  <si>
    <t>32.16.010</t>
  </si>
  <si>
    <t>Impermeabilização em pintura de asfalto oxidado com solventes orgânicos, sobre massa</t>
  </si>
  <si>
    <t>32.17.010</t>
  </si>
  <si>
    <t>Impermeabilização em argamassa impermeável com aditivo hidrófugo</t>
  </si>
  <si>
    <t>33.02.060</t>
  </si>
  <si>
    <t>Massa corrida a base de PVA</t>
  </si>
  <si>
    <t>33.02.080</t>
  </si>
  <si>
    <t>33.06.020</t>
  </si>
  <si>
    <t>Acrílico para quadras e pisos cimentados</t>
  </si>
  <si>
    <t>33.07.140</t>
  </si>
  <si>
    <t>Pintura com esmalte alquídico em estrutura metálica</t>
  </si>
  <si>
    <t>33.10.050</t>
  </si>
  <si>
    <t>Tinta acrílica em massa, inclusive preparo</t>
  </si>
  <si>
    <t>33.11.050</t>
  </si>
  <si>
    <t>Esmalte à base água em superfície metálica, inclusive preparo</t>
  </si>
  <si>
    <t>33.12.011</t>
  </si>
  <si>
    <t>Esmalte à base de água em madeira, inclusive preparo</t>
  </si>
  <si>
    <t>34.01.020</t>
  </si>
  <si>
    <t>36.03.020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</si>
  <si>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</si>
  <si>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</si>
  <si>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</si>
  <si>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</si>
  <si>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37.10.010</t>
  </si>
  <si>
    <t>Barramento de cobre nu</t>
  </si>
  <si>
    <t>37.13.800</t>
  </si>
  <si>
    <t>Mini-disjuntor termomagnético, unipolar 127/220 V, corrente de 10 A até 32 A</t>
  </si>
  <si>
    <t>37.13.840</t>
  </si>
  <si>
    <t>Mini-disjuntor termomagnético, bipolar 220/380 V, corrente de 10 A até 32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</si>
  <si>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</si>
  <si>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</si>
  <si>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</si>
  <si>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</si>
  <si>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</si>
  <si>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</si>
  <si>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37.17.060</t>
  </si>
  <si>
    <t>Dispositivo diferencial residual de 25 A x 30 mA - 2 polos</t>
  </si>
  <si>
    <t>37.20.080</t>
  </si>
  <si>
    <t>Barra de neutro e/ou terra</t>
  </si>
  <si>
    <t>37.24.031</t>
  </si>
  <si>
    <t>Supressor de surto monofásico, corrente nominal 4 a 11 kA, Imax. de surto 12 até 15 kA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</si>
  <si>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</si>
  <si>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</si>
  <si>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</si>
  <si>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</si>
  <si>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</si>
  <si>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38.04.040</t>
  </si>
  <si>
    <t>Eletroduto galvanizado conforme NBR13057 -  3/4´ com acessórios</t>
  </si>
  <si>
    <t>38.07.200</t>
  </si>
  <si>
    <t>38.13.016</t>
  </si>
  <si>
    <t>Eletroduto corrugado em polietileno de alta densidade, DN= 40 mm, com acessórios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</si>
  <si>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</si>
  <si>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</si>
  <si>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</si>
  <si>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</si>
  <si>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39.04.040</t>
  </si>
  <si>
    <t>Cabo de cobre nu, têmpera mole, classe 2, de 10 mm²</t>
  </si>
  <si>
    <t>39.10.080</t>
  </si>
  <si>
    <t>Terminal de pressão/compressão para cabo de 16 mm²</t>
  </si>
  <si>
    <t>39.11.090</t>
  </si>
  <si>
    <t>Fio telefônico tipo FI-60, para ligação de aparelhos telefônicos</t>
  </si>
  <si>
    <t>39.18.126</t>
  </si>
  <si>
    <t>Cabo para rede 24 AWG com 4 pares, categoria 6</t>
  </si>
  <si>
    <t>39.21.010</t>
  </si>
  <si>
    <t>39.21.020</t>
  </si>
  <si>
    <t>39.21.040</t>
  </si>
  <si>
    <t>39.21.050</t>
  </si>
  <si>
    <t>39.21.060</t>
  </si>
  <si>
    <t>Cabo de cobre flexível de 16 mm², isolamento 0,6/1kV - isolação HEPR 90°C</t>
  </si>
  <si>
    <t>39.24.151</t>
  </si>
  <si>
    <t>Cabo de cobre flexível de 3 x 1,5 mm², isolamento 500 V - isolação PP 70°C</t>
  </si>
  <si>
    <t>40.04.090</t>
  </si>
  <si>
    <t>Tomada RJ 11 para telefone, sem placa</t>
  </si>
  <si>
    <t>40.04.096</t>
  </si>
  <si>
    <t>Tomada RJ 45 para rede de dados, com placa</t>
  </si>
  <si>
    <t>40.04.470</t>
  </si>
  <si>
    <t>Conjunto 2 tomadas 2P+T de 10 A, completo</t>
  </si>
  <si>
    <t>40.04.480</t>
  </si>
  <si>
    <t>Conjunto 1 interruptor simples e 1 tomada 2P+T de 10 A, completo</t>
  </si>
  <si>
    <t>40.05.020</t>
  </si>
  <si>
    <t>Interruptor com 1 tecla simples e placa</t>
  </si>
  <si>
    <t>40.05.060</t>
  </si>
  <si>
    <t>Interruptor com 3 teclas simples e placa</t>
  </si>
  <si>
    <t>40.05.180</t>
  </si>
  <si>
    <t>Interruptor bipolar simples, 1 tecla dupla e placa</t>
  </si>
  <si>
    <t>40.05.330</t>
  </si>
  <si>
    <t>Variador de luminosidade rotativo até 1000 W, 127/220 V, com placa</t>
  </si>
  <si>
    <t>40.05.350</t>
  </si>
  <si>
    <t>Sensor de presença infravermelho passivo e microondas, alcance de 12 m - sem fio</t>
  </si>
  <si>
    <t>40.06.040</t>
  </si>
  <si>
    <t>Condulete metálico de 3/4´</t>
  </si>
  <si>
    <t>40.07.010</t>
  </si>
  <si>
    <t>Caixa em PVC de 4´ x 2´</t>
  </si>
  <si>
    <t>40.07.040</t>
  </si>
  <si>
    <t>Caixa em PVC octogonal de 4´ x 4´</t>
  </si>
  <si>
    <t>40.20.120</t>
  </si>
  <si>
    <t>Placa de 4´ x 2´</t>
  </si>
  <si>
    <t>41.02.551</t>
  </si>
  <si>
    <t>Lâmpada LED tubular T8 com base G13, de 1850 até 2000 Im - 18 a 20 W</t>
  </si>
  <si>
    <t>41.02.580</t>
  </si>
  <si>
    <t>Lâmpada LED 13,5W, com base E-27, 1400 até 1510 lm</t>
  </si>
  <si>
    <t>41.10.410</t>
  </si>
  <si>
    <t>Poste telecônico em aço SAE 1010/1020 galvanizado a fogo, com espera para duas luminárias, altura de 3,00 m</t>
  </si>
  <si>
    <t>41.13.102</t>
  </si>
  <si>
    <t>Luminária blindada tipo arandela de 45º e 90º, para lâmpada LED</t>
  </si>
  <si>
    <t>41.14.070</t>
  </si>
  <si>
    <t>Luminária retangular de sobrepor tipo calha aberta, para 2 lâmpadas fluorescentes tubulares de 32 W</t>
  </si>
  <si>
    <t>41.14.510</t>
  </si>
  <si>
    <t>Luminária industrial pendente com refletor prismático sem alojamento para reator, para lâmpadas vapor de sódio/metálico ou mista de 150 W/250 W/400 W</t>
  </si>
  <si>
    <t>41.14.670</t>
  </si>
  <si>
    <t>Luminária triangular de sobrepor tipo arandela para fluorescente compacta de 15 W/20 W/23 W</t>
  </si>
  <si>
    <t>41.20.080</t>
  </si>
  <si>
    <t>Plafon plástico e/ou PVC para acabamento de ponto de luz, com soquete E-27 para lâmpada fluorescente compacta</t>
  </si>
  <si>
    <t>42.05.160</t>
  </si>
  <si>
    <t>Conector olhal cabo/haste de 5/8´</t>
  </si>
  <si>
    <t>42.05.200</t>
  </si>
  <si>
    <t>Haste de aterramento de 5/8´ x 2,4 m</t>
  </si>
  <si>
    <t>42.05.310</t>
  </si>
  <si>
    <t>Caixa de inspeção do terra cilíndrica em PVC rígido, diâmetro de 300 mm - h= 250 mm</t>
  </si>
  <si>
    <t>44.01.100</t>
  </si>
  <si>
    <t>Lavatório de louça sem coluna</t>
  </si>
  <si>
    <t>44.01.110</t>
  </si>
  <si>
    <t>Lavatório de louça com coluna</t>
  </si>
  <si>
    <t>44.01.200</t>
  </si>
  <si>
    <t>Mictório de louça sifonado auto aspirante</t>
  </si>
  <si>
    <t>44.01.270</t>
  </si>
  <si>
    <t>Cuba de louça de embutir oval</t>
  </si>
  <si>
    <t>44.01.310</t>
  </si>
  <si>
    <t>Tanque de louça com coluna de 30 litros</t>
  </si>
  <si>
    <t>44.01.800</t>
  </si>
  <si>
    <t>Bacia sifonada com caixa de descarga acoplada sem tampa - 6 litros</t>
  </si>
  <si>
    <t>44.02.062</t>
  </si>
  <si>
    <t>Tampo/bancada em granito, com frontão, espessura de 2 cm, acabamento polido</t>
  </si>
  <si>
    <t>44.03.080</t>
  </si>
  <si>
    <t>Porta-papel de louça de embutir</t>
  </si>
  <si>
    <t>44.03.090</t>
  </si>
  <si>
    <t>44.03.130</t>
  </si>
  <si>
    <t>Saboneteira tipo dispenser, para refil de 800 ml</t>
  </si>
  <si>
    <t>44.03.180</t>
  </si>
  <si>
    <t>Dispenser toalheiro em ABS, para folhas</t>
  </si>
  <si>
    <t>44.03.440</t>
  </si>
  <si>
    <t>Torneira curta sem rosca para uso geral, em latão fundido cromado, DN= 3/4´</t>
  </si>
  <si>
    <t>44.03.645</t>
  </si>
  <si>
    <t>Torneira de mesa automática, acionamento hidromecânico, em latão cromado, DN= 1/2´ou 3/4´</t>
  </si>
  <si>
    <t>44.03.720</t>
  </si>
  <si>
    <t>Torneira de mesa para lavatório, acionamento hidromecânico com alavanca, registro integrado regulador de vazão, em latão cromado, DN= 1/2´</t>
  </si>
  <si>
    <t>44.06.300</t>
  </si>
  <si>
    <t>Cuba em aço inoxidável simples de 400x340x140mm</t>
  </si>
  <si>
    <t>44.20.010</t>
  </si>
  <si>
    <t>Sifão plástico sanfonado universal de 1´</t>
  </si>
  <si>
    <t>44.20.280</t>
  </si>
  <si>
    <t>Tampa de plástico para bacia sanitária</t>
  </si>
  <si>
    <t>44.20.620</t>
  </si>
  <si>
    <t>Válvula americana</t>
  </si>
  <si>
    <t>45.01.020</t>
  </si>
  <si>
    <t>Entrada completa de água com abrigo e registro de gaveta, DN= 3/4´</t>
  </si>
  <si>
    <t>45.02.040</t>
  </si>
  <si>
    <t>Entrada completa de gás GLP com 2 cilindros de 45 kg</t>
  </si>
  <si>
    <t>46.01.020</t>
  </si>
  <si>
    <t>46.01.050</t>
  </si>
  <si>
    <t>46.02.050</t>
  </si>
  <si>
    <t>Tubo de PVC rígido branco PxB com virola e anel de borracha, linha esgoto série normal, DN= 50 mm, inclusive conexões</t>
  </si>
  <si>
    <t>46.02.070</t>
  </si>
  <si>
    <t>Tubo de PVC rígido branco PxB com virola e anel de borracha, linha esgoto série normal, DN= 100 mm, inclusive conexões</t>
  </si>
  <si>
    <t>46.04.070</t>
  </si>
  <si>
    <t>Tubo de PVC rígido DEFoFo, DN= 200mm (DE= 222mm), inclusive conexões</t>
  </si>
  <si>
    <t>46.10.020</t>
  </si>
  <si>
    <t>Tubo de cobre classe A, DN= 22mm (3/4´), inclusive conexões</t>
  </si>
  <si>
    <t>47.01.020</t>
  </si>
  <si>
    <t>Registro de gaveta em latão fundido sem acabamento, DN= 3/4´</t>
  </si>
  <si>
    <t>47.01.210</t>
  </si>
  <si>
    <t>Válvula de esfera monobloco em latão, passagem plena, acionamento com alavanca, DN= 2´</t>
  </si>
  <si>
    <t>47.04.030</t>
  </si>
  <si>
    <t>Válvula de descarga com registro próprio, DN= 1 1/4´</t>
  </si>
  <si>
    <t>47.04.100</t>
  </si>
  <si>
    <t>Válvula de mictório padrão, vazão automática, DN= 3/4´</t>
  </si>
  <si>
    <t>47.05.040</t>
  </si>
  <si>
    <t>Válvula de retenção horizontal em bronze, DN= 1 1/2´</t>
  </si>
  <si>
    <t>48.02.205</t>
  </si>
  <si>
    <t>Reservatório em polietileno com tampa de encaixar - capacidade de 3.000 litros</t>
  </si>
  <si>
    <t>48.02.401</t>
  </si>
  <si>
    <t>Reservatório em polietileno com tampa de rosca - capacidade de 500 litros</t>
  </si>
  <si>
    <t>48.05.040</t>
  </si>
  <si>
    <t>Torneira de boia, DN= 1 1/2´</t>
  </si>
  <si>
    <t>49.01.016</t>
  </si>
  <si>
    <t>Caixa sifonada de PVC rígido de 100 x 100 x 50 mm, com grelha</t>
  </si>
  <si>
    <t>49.01.050</t>
  </si>
  <si>
    <t>Caixa sifonada de PVC rígido de 250 x 172 x 50 mm, com tampa cega</t>
  </si>
  <si>
    <t>49.03.020</t>
  </si>
  <si>
    <t>49.11.130</t>
  </si>
  <si>
    <t>Canaleta com grelha em alumínio, largura de 80 mm</t>
  </si>
  <si>
    <t>55.01.020</t>
  </si>
  <si>
    <t>Limpeza final da obra</t>
  </si>
  <si>
    <t>66.08.100</t>
  </si>
  <si>
    <t>Rack fechado padrão metálico, 19 x 12 Us x 470 mm</t>
  </si>
  <si>
    <t>66.08.324</t>
  </si>
  <si>
    <t>Câmera fixa colorida compacta com domo, para áreas internas e externas - 1,3 MP</t>
  </si>
  <si>
    <t>66.08.600</t>
  </si>
  <si>
    <t>Unidade gerenciadora digital de vídeo em rede (NVR) de até 8 câmeras IP, armazenamento de 6 TB, 1 interface de rede Fast Ethernet</t>
  </si>
  <si>
    <t>66.20.150</t>
  </si>
  <si>
    <t>Guia organizadora de cabos para rack, 19´ 1 U</t>
  </si>
  <si>
    <t>66.20.225</t>
  </si>
  <si>
    <t>Switch Gigabit 24 portas com capacidade de 10/100/1000/Mbps</t>
  </si>
  <si>
    <t>69.20.040</t>
  </si>
  <si>
    <t>Isolador roldana em porcelana de 72 x 72 mm</t>
  </si>
  <si>
    <t>69.20.050</t>
  </si>
  <si>
    <t>Suporte para isolador roldana tipo DM, padrão TELEBRÁS</t>
  </si>
  <si>
    <t>69.20.170</t>
  </si>
  <si>
    <t>Calha de aço com 4 tomadas 2P+T - 250 V, com cabo</t>
  </si>
  <si>
    <t>69.20.200</t>
  </si>
  <si>
    <t>Bandeja fixa para rack, 19´ x 500 mm</t>
  </si>
  <si>
    <t>Fonte</t>
  </si>
  <si>
    <t>CDHU</t>
  </si>
  <si>
    <t>BDI:</t>
  </si>
  <si>
    <t>SIURB</t>
  </si>
  <si>
    <t>1.</t>
  </si>
  <si>
    <t>FORMA COMUM DE TÁBUAS DE PINUS - NÃO RECUPERÁVEL</t>
  </si>
  <si>
    <t>FORMA ESPECIAL DE CHAPAS RESINADAS (10MM) - CURVA</t>
  </si>
  <si>
    <t>BRAÇO DE ALAVANCA EM FERRO CHATO</t>
  </si>
  <si>
    <t>ALAVANCA EM METAL CROMADO, PARA CAIXILHOS BASCULANTES</t>
  </si>
  <si>
    <t>LÂMPADA DE LED (BULBO) SOQUETE E-27/ E-40 - 40W</t>
  </si>
  <si>
    <t>BANCADA DE CONCRETO POLIDO COM BORDAS ARREDONDADAS - ESPESSURA 50MM</t>
  </si>
  <si>
    <t>VENTILADOR DE PAREDE, DIÂM. MÍN.=65CM</t>
  </si>
  <si>
    <t>SINAPI</t>
  </si>
  <si>
    <t>90830</t>
  </si>
  <si>
    <t>93191</t>
  </si>
  <si>
    <t>VERGA MOLDADA IN LOCO COM UTILIZAÇÃO DE BLOCOS CANALETA PARA JANELAS COM MAIS DE 1,5 M DE VÃO. AF_03/2016</t>
  </si>
  <si>
    <t>93192</t>
  </si>
  <si>
    <t>VERGA MOLDADA IN LOCO COM UTILIZAÇÃO DE BLOCOS CANALETA PARA PORTAS COM ATÉ 1,5 M DE VÃO. AF_03/2016</t>
  </si>
  <si>
    <t>93199</t>
  </si>
  <si>
    <t>CONTRAVERGA MOLDADA IN LOCO COM UTILIZAÇÃO DE BLOCOS CANALETA PARA VÃOS DE MAIS DE 1,5 M DE COMPRIMENTO. AF_03/2016</t>
  </si>
  <si>
    <t>93205</t>
  </si>
  <si>
    <t>CINTA DE AMARRAÇÃO DE ALVENARIA MOLDADA IN LOCO COM UTILIZAÇÃO DE BLOCOS CANALETA. AF_03/2016</t>
  </si>
  <si>
    <t>101538</t>
  </si>
  <si>
    <t>ARMAÇÃO SECUNDÁRIA, COM 1 ESTRIBO E 1 ISOLADOR - FORNECIMENTO E INSTALAÇÃO. AF_07/2020</t>
  </si>
  <si>
    <t>101657</t>
  </si>
  <si>
    <t>LUMINÁRIA DE LED PARA ILUMINAÇÃO PÚBLICA, DE 98 W ATÉ 137 W - FORNECIMENTO E INSTALAÇÃO. AF_08/2020</t>
  </si>
  <si>
    <t>94992</t>
  </si>
  <si>
    <t>94993</t>
  </si>
  <si>
    <t>MES</t>
  </si>
  <si>
    <t>100321</t>
  </si>
  <si>
    <t>Item</t>
  </si>
  <si>
    <t>Descrição</t>
  </si>
  <si>
    <t>Obra:</t>
  </si>
  <si>
    <t>Boletins de Referência</t>
  </si>
  <si>
    <t>SIURB de Julho de 2022, Não Desonerado</t>
  </si>
  <si>
    <t>Local:</t>
  </si>
  <si>
    <t>Código</t>
  </si>
  <si>
    <t>39,81</t>
  </si>
  <si>
    <t>SINAPI-I</t>
  </si>
  <si>
    <t xml:space="preserve">UN    </t>
  </si>
  <si>
    <t>52,69</t>
  </si>
  <si>
    <t>Cobertura</t>
  </si>
  <si>
    <t>Qtd arredondada</t>
  </si>
  <si>
    <t>Adota-se para as colunas da "QTD", "Preço Total sem BDI" e "Total com BDI", um arredondamento com 2,00 (duas) casas decimais por meio da fórmula arred</t>
  </si>
  <si>
    <t>Un.</t>
  </si>
  <si>
    <t>Qtd.</t>
  </si>
  <si>
    <t>Material
(R$)</t>
  </si>
  <si>
    <t>Mão de Obra
(R$)</t>
  </si>
  <si>
    <t>Preço Unitário sem BDI
(R$)</t>
  </si>
  <si>
    <t>Preço Total sem BDI
(R$)</t>
  </si>
  <si>
    <t>Preço Total com BDI
(R$)</t>
  </si>
  <si>
    <t>18,22</t>
  </si>
  <si>
    <t>76,04</t>
  </si>
  <si>
    <t>49,75</t>
  </si>
  <si>
    <t>2.</t>
  </si>
  <si>
    <t>Demolições e Retiradas</t>
  </si>
  <si>
    <t>3.</t>
  </si>
  <si>
    <t>Fundações</t>
  </si>
  <si>
    <t>Limpeza de solo excedente das fundações</t>
  </si>
  <si>
    <t>4.</t>
  </si>
  <si>
    <t>Estrutural</t>
  </si>
  <si>
    <t>5.</t>
  </si>
  <si>
    <t>6.</t>
  </si>
  <si>
    <t>Vedações</t>
  </si>
  <si>
    <t>Argamassas</t>
  </si>
  <si>
    <t>7.</t>
  </si>
  <si>
    <t>Emboço comum (assentamento de revestimento)</t>
  </si>
  <si>
    <t>Emboço desempenado com espuma de poliéster (para pintura)</t>
  </si>
  <si>
    <t>8.</t>
  </si>
  <si>
    <t>Acabamentos</t>
  </si>
  <si>
    <t>(PRUMADAS) Tubo de PVC rígido soldável marrom, DN= 25 mm, (3/4´), inclusive conexões</t>
  </si>
  <si>
    <t>Esgoto</t>
  </si>
  <si>
    <t>Caixa de inspeção em alvenaria, 600 x 600 x 600 mm</t>
  </si>
  <si>
    <t xml:space="preserve">Calha, rufo, afins em chapa galvanizada nº 24 - corte 0,50 m </t>
  </si>
  <si>
    <t>9.</t>
  </si>
  <si>
    <t>Águas pluviais</t>
  </si>
  <si>
    <t>10.</t>
  </si>
  <si>
    <t>Instalações Elétricas</t>
  </si>
  <si>
    <t>11.</t>
  </si>
  <si>
    <t>Piso (salão e entrada)</t>
  </si>
  <si>
    <t>Piso (palco)</t>
  </si>
  <si>
    <t>Revestimento em paredes</t>
  </si>
  <si>
    <t>Pintura (externa e interna)</t>
  </si>
  <si>
    <t>12.</t>
  </si>
  <si>
    <t>13.</t>
  </si>
  <si>
    <t>Esquadrias</t>
  </si>
  <si>
    <t>Portas</t>
  </si>
  <si>
    <t>Janelas</t>
  </si>
  <si>
    <t>Rampa/escada entrada</t>
  </si>
  <si>
    <t>14.</t>
  </si>
  <si>
    <t>Cabide cromado para banheiro (banheiro PCD)</t>
  </si>
  <si>
    <t>Bancada</t>
  </si>
  <si>
    <t>15.</t>
  </si>
  <si>
    <t>Acessibilidade</t>
  </si>
  <si>
    <t>Telhamento</t>
  </si>
  <si>
    <t>Calhas e condutores</t>
  </si>
  <si>
    <t>Calçamento</t>
  </si>
  <si>
    <t>16.</t>
  </si>
  <si>
    <t>17.</t>
  </si>
  <si>
    <t>Abrigo de gás</t>
  </si>
  <si>
    <t>18.</t>
  </si>
  <si>
    <t>Paisagismo</t>
  </si>
  <si>
    <t>Limpeza</t>
  </si>
  <si>
    <t>Total sem BDI:</t>
  </si>
  <si>
    <t>BDI não desonerado (23,54%):</t>
  </si>
  <si>
    <t>Total Geral, com BDI não desonerado:</t>
  </si>
  <si>
    <t>Reforma do Clube Real</t>
  </si>
  <si>
    <t>1.1</t>
  </si>
  <si>
    <t>7.7</t>
  </si>
  <si>
    <t>1.2</t>
  </si>
  <si>
    <t>1.3</t>
  </si>
  <si>
    <t>2.1</t>
  </si>
  <si>
    <t>2.3</t>
  </si>
  <si>
    <t>5.2</t>
  </si>
  <si>
    <t>2.2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</si>
  <si>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</si>
  <si>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</si>
  <si>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</si>
  <si>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</si>
  <si>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</si>
  <si>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</si>
  <si>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</si>
  <si>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</si>
  <si>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</si>
  <si>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</si>
  <si>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</si>
  <si>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</si>
  <si>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</si>
  <si>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</si>
  <si>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</si>
  <si>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</si>
  <si>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</si>
  <si>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5.1</t>
  </si>
  <si>
    <t>5.3</t>
  </si>
  <si>
    <t>5.4</t>
  </si>
  <si>
    <t>5.5</t>
  </si>
  <si>
    <t>5.6</t>
  </si>
  <si>
    <t>5.7</t>
  </si>
  <si>
    <t>5.8</t>
  </si>
  <si>
    <t>5.9</t>
  </si>
  <si>
    <t>(ENTRE A ENTRADA DE ÁGUA E OS RESERVATÓRIOS E NOS TRECHOS HORIZONTAIS) Tubo de PVC rígido soldável marrom, DN= 50 mm, (1 1/2´), inclusive conexões</t>
  </si>
  <si>
    <t>7.1</t>
  </si>
  <si>
    <t>7.2</t>
  </si>
  <si>
    <t>7.3</t>
  </si>
  <si>
    <t>7.4</t>
  </si>
  <si>
    <t>7.5</t>
  </si>
  <si>
    <t>7.6</t>
  </si>
  <si>
    <t>7.8</t>
  </si>
  <si>
    <t>7.9</t>
  </si>
  <si>
    <t>7.10</t>
  </si>
  <si>
    <t>7.11</t>
  </si>
  <si>
    <t>7.12</t>
  </si>
  <si>
    <t>2.21</t>
  </si>
  <si>
    <t>Broca em concreto armado diâmetro de 25 cm - completa (3,00 m de profundidade, integralmente armada)</t>
  </si>
  <si>
    <t>2.22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</si>
  <si>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</si>
  <si>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</si>
  <si>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</si>
  <si>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</si>
  <si>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</si>
  <si>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</si>
  <si>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</si>
  <si>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</si>
  <si>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</si>
  <si>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</si>
  <si>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</si>
  <si>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</si>
  <si>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</si>
  <si>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</si>
  <si>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</si>
  <si>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</si>
  <si>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</si>
  <si>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</si>
  <si>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</si>
  <si>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</si>
  <si>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</si>
  <si>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</si>
  <si>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</si>
  <si>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(LASTRO DE CONCRETO MAGRO) Concreto não estrutural executado no local, mínimo 150 kg cimento / m³</t>
  </si>
  <si>
    <t>5.10</t>
  </si>
  <si>
    <t>3.24</t>
  </si>
  <si>
    <t>3.25</t>
  </si>
  <si>
    <t>3.26</t>
  </si>
  <si>
    <t>3.27</t>
  </si>
  <si>
    <t>3.28</t>
  </si>
  <si>
    <t>4.1</t>
  </si>
  <si>
    <t>4.2</t>
  </si>
  <si>
    <t>4.3</t>
  </si>
  <si>
    <t>4.4</t>
  </si>
  <si>
    <t>4.5</t>
  </si>
  <si>
    <t>Blocos de coroamento (apenas nos pilares que sustentarão a estrutura metálica)</t>
  </si>
  <si>
    <t>Vigas baldrame - executar junto as paredes novas</t>
  </si>
  <si>
    <t>Soleiras</t>
  </si>
  <si>
    <t>Água fria, metais, louças e acessórios</t>
  </si>
  <si>
    <t>Equipamentos e acessórios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</si>
  <si>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</si>
  <si>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</si>
  <si>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</si>
  <si>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</si>
  <si>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</si>
  <si>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</si>
  <si>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</si>
  <si>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</si>
  <si>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</si>
  <si>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</si>
  <si>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</si>
  <si>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</si>
  <si>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</si>
  <si>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</si>
  <si>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</si>
  <si>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</si>
  <si>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8.1</t>
  </si>
  <si>
    <t>8.2</t>
  </si>
  <si>
    <t>8.3</t>
  </si>
  <si>
    <t>8.4</t>
  </si>
  <si>
    <t>8.5</t>
  </si>
  <si>
    <t>8.6</t>
  </si>
  <si>
    <t>8.7</t>
  </si>
  <si>
    <t>15.03.077</t>
  </si>
  <si>
    <t>PINTURA DUAS DEMÃOS ESMALTE FACE APARENTE DE TUBULAÇÃO Ø 4" (MESMA TONALIDADE DA PAREDE)</t>
  </si>
  <si>
    <t>FDE*</t>
  </si>
  <si>
    <t>* Os itens da FDE tiveram seu BDI de 23% removido, deixando apenas o BDI aplicado pela prefeitura</t>
  </si>
  <si>
    <t>4.6</t>
  </si>
  <si>
    <t>4.7</t>
  </si>
  <si>
    <t>4.8</t>
  </si>
  <si>
    <t>4.9</t>
  </si>
  <si>
    <t>4.10</t>
  </si>
  <si>
    <t>Laje pré-fabricada mista vigota treliçada/lajota cerâmica - LT 20 (16+4) e capa com concreto de 25 Mpa (ART de Fabricação Obrigatória)</t>
  </si>
  <si>
    <t>CDHU 188, Não Desonerado, Data Base Nov/2022</t>
  </si>
  <si>
    <t>Apoio</t>
  </si>
  <si>
    <t>Estaqueamento (padrão em todos os pontos da obra, blocos de coroamento e pilares novos)</t>
  </si>
  <si>
    <t>Telhamento em chapa de aço com pintura poliéster, tipo sanduíche, espessura de 0,50 mm, com poliestireno expandido (Apresentação da Nota Fiscal Obrigatória)</t>
  </si>
  <si>
    <t>5.11</t>
  </si>
  <si>
    <t>6.2</t>
  </si>
  <si>
    <t>6.3</t>
  </si>
  <si>
    <t>6.4</t>
  </si>
  <si>
    <t>6.5</t>
  </si>
  <si>
    <t>9.1</t>
  </si>
  <si>
    <t>9.2</t>
  </si>
  <si>
    <t>11.1</t>
  </si>
  <si>
    <t>11.2</t>
  </si>
  <si>
    <t>11.3</t>
  </si>
  <si>
    <t>11.4</t>
  </si>
  <si>
    <t>11.5</t>
  </si>
  <si>
    <t>11.6</t>
  </si>
  <si>
    <t>11.7</t>
  </si>
  <si>
    <t>Massa corrida à base de resina acrílica (forro de gesso externo)</t>
  </si>
  <si>
    <t>12.1</t>
  </si>
  <si>
    <t>13.1</t>
  </si>
  <si>
    <t>12.2</t>
  </si>
  <si>
    <t>12.3</t>
  </si>
  <si>
    <t>12.4</t>
  </si>
  <si>
    <t>12.5</t>
  </si>
  <si>
    <t>12.6</t>
  </si>
  <si>
    <t>12.7</t>
  </si>
  <si>
    <t>12.8</t>
  </si>
  <si>
    <t>12.9</t>
  </si>
  <si>
    <t>16.1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</si>
  <si>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</si>
  <si>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</si>
  <si>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</si>
  <si>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</si>
  <si>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</si>
  <si>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</si>
  <si>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</si>
  <si>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</si>
  <si>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</si>
  <si>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</si>
  <si>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</si>
  <si>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Porta/portão de abrir em chapa, completa, sob medida</t>
  </si>
  <si>
    <t>13.13</t>
  </si>
  <si>
    <t>13.14</t>
  </si>
  <si>
    <t>12.10</t>
  </si>
  <si>
    <t>14.1</t>
  </si>
  <si>
    <t>14.2</t>
  </si>
  <si>
    <t>14.3</t>
  </si>
  <si>
    <t>14.4</t>
  </si>
  <si>
    <t>14.5</t>
  </si>
  <si>
    <t>15.1</t>
  </si>
  <si>
    <t>15.2</t>
  </si>
  <si>
    <t>15.3</t>
  </si>
  <si>
    <t>15.4</t>
  </si>
  <si>
    <t>15.5</t>
  </si>
  <si>
    <t>15.6</t>
  </si>
  <si>
    <t>15.7</t>
  </si>
  <si>
    <t>18.1</t>
  </si>
  <si>
    <t>06.03.110</t>
  </si>
  <si>
    <t>CO-44 GUARDA-CORPO COM GRADIL DE FECHAMENTO H=130CM AÇO
GALVANIZADO COM PINTURA ESMALTE</t>
  </si>
  <si>
    <t>06.03.100</t>
  </si>
  <si>
    <t>CO-34 CORRIMÃO DUPLO AÇO GALVANIZADO COM PINTURA ESMALTE</t>
  </si>
  <si>
    <t>16.2</t>
  </si>
  <si>
    <t>16.3</t>
  </si>
  <si>
    <t>17.1</t>
  </si>
  <si>
    <t>Poda do jardim</t>
  </si>
  <si>
    <t>6.6</t>
  </si>
  <si>
    <t>1.4</t>
  </si>
  <si>
    <t>Tapume móvel para fechamento de áreas, altura de 2,00 m</t>
  </si>
  <si>
    <t>2.23</t>
  </si>
  <si>
    <t>1.5</t>
  </si>
  <si>
    <t>TIRANTE (travamento das parades durante a demolição) - Vergalhão com rosca, porca e arruela de diâmetro 3/8´</t>
  </si>
  <si>
    <t>Fechamento das fachada frontal, traseira e laterais (oitão)</t>
  </si>
  <si>
    <t>7.29</t>
  </si>
  <si>
    <t>11.8</t>
  </si>
  <si>
    <t>16.80.016</t>
  </si>
  <si>
    <t>TELA Q-92 PARA ARMADURA DE ARGAMASSA</t>
  </si>
  <si>
    <t>Concreto usinado, fck = 20 MPa, contrapiso (e = 0,06 m)</t>
  </si>
  <si>
    <t>11.9</t>
  </si>
  <si>
    <t>11.10</t>
  </si>
  <si>
    <t>Argamassa de regularização (espessura de 0,02 m)</t>
  </si>
  <si>
    <t>16.4</t>
  </si>
  <si>
    <t>12.13</t>
  </si>
  <si>
    <t>Revestimento da bancada do bar/cozinha e da parede da antecâmara (vide corte B)</t>
  </si>
  <si>
    <t>3.30</t>
  </si>
  <si>
    <t>3.31</t>
  </si>
  <si>
    <t>3.32</t>
  </si>
  <si>
    <t>3.33</t>
  </si>
  <si>
    <t>Ampliação do palco</t>
  </si>
  <si>
    <t>Pilaretes de concreto armado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</si>
  <si>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</si>
  <si>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</si>
  <si>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</si>
  <si>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</si>
  <si>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</si>
  <si>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</si>
  <si>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</si>
  <si>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</si>
  <si>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</si>
  <si>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</si>
  <si>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</si>
  <si>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Rua Santa Catarina, 120, Esquina com a Rua São José, Distrito de Paz de Potunduva, Jahu/SP</t>
  </si>
  <si>
    <t>SINAPI/SP janeiro de 2023, Não Desonerado</t>
  </si>
  <si>
    <t>FDE de janeiro de 2023, Não Desonerado</t>
  </si>
  <si>
    <t>FECHADURA DE EMBUTIR COM CILINDRO, EXTERNA, COMPLETA, ACABAMENTO PADRÃO MÉDIO, INCLUSO EXECUÇÃO DE FURO - FORNECIMENTO E INSTALAÇÃO. AF_12/2019</t>
  </si>
  <si>
    <t>191,17</t>
  </si>
  <si>
    <t>40,73</t>
  </si>
  <si>
    <t>55,97</t>
  </si>
  <si>
    <t>591,28</t>
  </si>
  <si>
    <t>EXECUÇÃO DE PASSEIO (CALÇADA) OU PISO DE CONCRETO COM CONCRETO MOLDADO IN LOCO, FEITO EM OBRA, ACABAMENTO CONVENCIONAL, ESPESSURA 6 CM, ARMADO. AF_08/2022</t>
  </si>
  <si>
    <t>78,88</t>
  </si>
  <si>
    <t>EXECUÇÃO DE PASSEIO (CALÇADA) OU PISO DE CONCRETO COM CONCRETO MOLDADO IN LOCO, USINADO, ACABAMENTO CONVENCIONAL, ESPESSURA 6 CM, ARMADO. AF_08/2022</t>
  </si>
  <si>
    <t>TÉCNICO EM SEGURANÇA DO TRABALHO COM ENCARGOS COMPLEMENTARES</t>
  </si>
  <si>
    <t>11.817,07</t>
  </si>
  <si>
    <t>Fornecimento e montagem de estrutura em aço ASTM-A36, sem pintura (Compatibilizar com o Projeto de Elétrica, ART de Fabricação Obrigatória)</t>
  </si>
  <si>
    <t>Estrutura da cobertura (Compatibilizar com as instalações elétricas)</t>
  </si>
  <si>
    <t>Projeto executivo de estrutura em formato A1 (ART de projeto obrigatória)</t>
  </si>
  <si>
    <t>4.11</t>
  </si>
  <si>
    <t>3.29</t>
  </si>
  <si>
    <t>Projeto executivo de fundações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</si>
  <si>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</si>
  <si>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</si>
  <si>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</si>
  <si>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</si>
  <si>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</si>
  <si>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</si>
  <si>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</si>
  <si>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</si>
  <si>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</si>
  <si>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</si>
  <si>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</si>
  <si>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</si>
  <si>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</si>
  <si>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</si>
  <si>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</si>
  <si>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</si>
  <si>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</si>
  <si>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</si>
  <si>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</si>
  <si>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</si>
  <si>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</si>
  <si>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</si>
  <si>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</si>
  <si>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</si>
  <si>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</si>
  <si>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</si>
  <si>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</si>
  <si>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</si>
  <si>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</si>
  <si>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</si>
  <si>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</si>
  <si>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</si>
  <si>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</si>
  <si>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</si>
  <si>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</si>
  <si>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</si>
  <si>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</si>
  <si>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</si>
  <si>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</si>
  <si>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</si>
  <si>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</si>
  <si>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</si>
  <si>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</si>
  <si>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</si>
  <si>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</si>
  <si>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</si>
  <si>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</si>
  <si>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</si>
  <si>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</si>
  <si>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</si>
  <si>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</si>
  <si>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</si>
  <si>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Administração e salão de festas</t>
  </si>
  <si>
    <t>Entrada de energia</t>
  </si>
  <si>
    <t>Quadros de distribuição, disjuntores e interruptores DR</t>
  </si>
  <si>
    <t>Condutores, dutos e caixas de passagens</t>
  </si>
  <si>
    <t>Interruptores e tomadas</t>
  </si>
  <si>
    <t>Luminárias e lâmpadas</t>
  </si>
  <si>
    <t>Equipamentos</t>
  </si>
  <si>
    <t>09.12.001</t>
  </si>
  <si>
    <t>EX-01 EXAUSTOR AXIAL DN 40CM</t>
  </si>
  <si>
    <t>6.7</t>
  </si>
  <si>
    <t>Telefonia, rede e câmeras</t>
  </si>
  <si>
    <t>10.53</t>
  </si>
  <si>
    <t>10.54</t>
  </si>
  <si>
    <t>10.55</t>
  </si>
  <si>
    <t>10.56</t>
  </si>
  <si>
    <t>10.57</t>
  </si>
  <si>
    <t>10.58</t>
  </si>
  <si>
    <t>10.59</t>
  </si>
  <si>
    <t>10.60</t>
  </si>
  <si>
    <t>10.61</t>
  </si>
  <si>
    <t>10.62</t>
  </si>
  <si>
    <t>10.63</t>
  </si>
  <si>
    <t>10.64</t>
  </si>
  <si>
    <t>10.65</t>
  </si>
  <si>
    <t>10.66</t>
  </si>
  <si>
    <t>10.67</t>
  </si>
  <si>
    <t>10.68</t>
  </si>
  <si>
    <t>10.69</t>
  </si>
  <si>
    <t>10.70</t>
  </si>
  <si>
    <t>10.71</t>
  </si>
  <si>
    <t>PORCA OLHAL EM ACO GALVANIZADO, ESPESSURA 16MM, ABERTURA 21MM</t>
  </si>
  <si>
    <t>Jahu/SP, 07 de março de 2023</t>
  </si>
  <si>
    <t>Caixa de medição polifásica (500 x 600 x 200) mm, padrão concessionárias - Preto</t>
  </si>
  <si>
    <t>Eletroduto de PVC rígido roscável de 1 1/4´ - com acessórios - Azul</t>
  </si>
  <si>
    <t>Cabo de cobre flexível de 16 mm², isolamento 0,6/1kV - isolação HEPR 90°C - Preto</t>
  </si>
  <si>
    <t>Cabo de cobre flexível de 10 mm², isolamento 0,6/1kV - isolação HEPR 90°C - Preto</t>
  </si>
  <si>
    <t>Cabo de cobre flexível de 6 mm², isolamento 0,6/1kV - isolação HEPR 90°C - Preto</t>
  </si>
  <si>
    <t>Cabo de cobre flexível de 2,5 mm², isolamento 0,6/1kV - isolação HEPR 90°C - Preto</t>
  </si>
  <si>
    <t>Cabo de cobre flexível de 1,5 mm², isolamento 0,6/1kV - isolação HEPR 90°C - Preto</t>
  </si>
  <si>
    <t>Altere somente as células em amarelo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</si>
</sst>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1"/>
      <color indexed="8"/>
      <name val="Calibri"/>
      <family val="2"/>
      <scheme val="minor"/>
    </font>
    <font>
      <i/>
      <sz val="8"/>
      <color theme="1"/>
      <name val="Segoe UI"/>
      <family val="2"/>
    </font>
    <font>
      <b/>
      <i/>
      <sz val="9"/>
      <color theme="1"/>
      <name val="Segoe UI"/>
      <family val="2"/>
    </font>
    <font>
      <i/>
      <sz val="9"/>
      <color theme="1"/>
      <name val="Segoe UI"/>
      <family val="2"/>
    </font>
    <font>
      <b/>
      <i/>
      <sz val="8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4" fontId="2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4" fontId="4" fillId="0" borderId="1" xfId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44" fontId="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44" fontId="5" fillId="2" borderId="1" xfId="0" applyNumberFormat="1" applyFont="1" applyFill="1" applyBorder="1" applyAlignment="1">
      <alignment vertical="center"/>
    </xf>
    <xf numFmtId="44" fontId="5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44" fontId="4" fillId="0" borderId="0" xfId="0" applyNumberFormat="1" applyFont="1"/>
    <xf numFmtId="165" fontId="4" fillId="0" borderId="0" xfId="2" applyNumberFormat="1" applyFont="1" applyBorder="1" applyAlignment="1">
      <alignment horizontal="left" vertical="center"/>
    </xf>
    <xf numFmtId="44" fontId="4" fillId="0" borderId="1" xfId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4" fontId="4" fillId="0" borderId="0" xfId="1" applyFont="1" applyBorder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0" fontId="4" fillId="0" borderId="0" xfId="2" applyNumberFormat="1" applyFont="1" applyAlignment="1">
      <alignment horizontal="left" vertical="center"/>
    </xf>
    <xf numFmtId="165" fontId="4" fillId="0" borderId="0" xfId="2" applyNumberFormat="1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wrapText="1"/>
      <protection locked="0"/>
    </xf>
    <xf numFmtId="2" fontId="4" fillId="3" borderId="0" xfId="0" applyNumberFormat="1" applyFont="1" applyFill="1" applyAlignment="1" applyProtection="1">
      <alignment horizontal="center" vertical="center"/>
      <protection locked="0"/>
    </xf>
    <xf numFmtId="44" fontId="4" fillId="3" borderId="0" xfId="1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44" fontId="4" fillId="3" borderId="1" xfId="1" applyFont="1" applyFill="1" applyBorder="1" applyAlignment="1" applyProtection="1">
      <alignment horizontal="center" vertical="center"/>
      <protection locked="0"/>
    </xf>
    <xf numFmtId="0" fontId="4" fillId="0" borderId="3" xfId="0" quotePrefix="1" applyFont="1" applyBorder="1" applyAlignment="1">
      <alignment vertical="center" wrapText="1"/>
    </xf>
    <xf numFmtId="0" fontId="4" fillId="0" borderId="0" xfId="0" quotePrefix="1" applyFont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8">
    <cellStyle name="Excel Built-in Normal" xfId="4" xr:uid="{D58AC83C-A7E8-4170-8275-D2411BF1D4DB}"/>
    <cellStyle name="Moeda" xfId="1" builtinId="4"/>
    <cellStyle name="Normal" xfId="0" builtinId="0"/>
    <cellStyle name="Normal 2" xfId="3" xr:uid="{F7C9CBEF-DD7C-4332-93DB-CBB913D07B99}"/>
    <cellStyle name="Normal 2 2" xfId="6" xr:uid="{70B26545-718D-4A2B-B160-38EB17E8E571}"/>
    <cellStyle name="Normal 3" xfId="5" xr:uid="{F46C749D-8CEB-4209-B967-F374F5F84DF0}"/>
    <cellStyle name="Porcentagem" xfId="2" builtinId="5"/>
    <cellStyle name="Vírgula 2" xfId="7" xr:uid="{1EBD07A0-109E-44D8-BDF8-9918EA273A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7FEFE-7025-479E-A956-9E0BAF2C9F8B}">
  <sheetPr>
    <pageSetUpPr fitToPage="1"/>
  </sheetPr>
  <dimension ref="A1:Y1819"/>
  <sheetViews>
    <sheetView tabSelected="1" zoomScale="115" zoomScaleNormal="115" zoomScaleSheetLayoutView="100" workbookViewId="0">
      <selection activeCell="B18" sqref="B18"/>
    </sheetView>
  </sheetViews>
  <sheetFormatPr defaultRowHeight="14.25" x14ac:dyDescent="0.25"/>
  <cols>
    <col min="1" max="1" width="6.140625" style="1" bestFit="1" customWidth="1"/>
    <col min="2" max="3" width="9.140625" style="3"/>
    <col min="4" max="4" width="33.42578125" style="9" customWidth="1"/>
    <col min="5" max="5" width="8.42578125" style="3" customWidth="1"/>
    <col min="6" max="6" width="18" style="3" hidden="1" customWidth="1"/>
    <col min="7" max="7" width="10.85546875" style="3" customWidth="1"/>
    <col min="8" max="10" width="12" style="4" bestFit="1" customWidth="1"/>
    <col min="11" max="11" width="14.140625" style="3" bestFit="1" customWidth="1"/>
    <col min="12" max="12" width="17.140625" style="3" bestFit="1" customWidth="1"/>
    <col min="13" max="13" width="9.140625" style="1"/>
    <col min="14" max="14" width="14.140625" style="1" bestFit="1" customWidth="1"/>
    <col min="15" max="24" width="9.140625" style="1"/>
    <col min="25" max="25" width="12" style="1" bestFit="1" customWidth="1"/>
    <col min="26" max="16384" width="9.140625" style="1"/>
  </cols>
  <sheetData>
    <row r="1" spans="1:17" x14ac:dyDescent="0.25">
      <c r="A1" s="45"/>
      <c r="B1" s="46"/>
      <c r="C1" s="46"/>
      <c r="D1" s="47"/>
      <c r="E1" s="46"/>
      <c r="F1" s="46"/>
      <c r="G1" s="46"/>
      <c r="H1" s="49"/>
      <c r="I1" s="49"/>
      <c r="J1" s="49"/>
      <c r="K1" s="46"/>
      <c r="L1" s="46"/>
    </row>
    <row r="2" spans="1:17" x14ac:dyDescent="0.25">
      <c r="A2" s="45"/>
      <c r="B2" s="46"/>
      <c r="C2" s="46"/>
      <c r="D2" s="47"/>
      <c r="E2" s="46"/>
      <c r="F2" s="46"/>
      <c r="G2" s="46"/>
      <c r="H2" s="49"/>
      <c r="I2" s="49"/>
      <c r="J2" s="49"/>
      <c r="K2" s="46"/>
      <c r="L2" s="46"/>
    </row>
    <row r="3" spans="1:17" x14ac:dyDescent="0.25">
      <c r="A3" s="45"/>
      <c r="B3" s="46"/>
      <c r="C3" s="46"/>
      <c r="D3" s="47"/>
      <c r="E3" s="46"/>
      <c r="F3" s="46"/>
      <c r="G3" s="46"/>
      <c r="H3" s="49"/>
      <c r="I3" s="49"/>
      <c r="J3" s="49"/>
      <c r="K3" s="46"/>
      <c r="L3" s="46"/>
    </row>
    <row r="4" spans="1:17" x14ac:dyDescent="0.25">
      <c r="A4" s="45"/>
      <c r="B4" s="46"/>
      <c r="C4" s="46"/>
      <c r="D4" s="47"/>
      <c r="E4" s="46"/>
      <c r="F4" s="46"/>
      <c r="G4" s="46"/>
      <c r="H4" s="49"/>
      <c r="I4" s="49"/>
      <c r="J4" s="49"/>
      <c r="K4" s="46"/>
      <c r="L4" s="46"/>
    </row>
    <row r="5" spans="1:17" x14ac:dyDescent="0.25">
      <c r="A5" s="45"/>
      <c r="B5" s="46"/>
      <c r="C5" s="46"/>
      <c r="D5" s="47"/>
      <c r="E5" s="46"/>
      <c r="F5" s="46"/>
      <c r="G5" s="46"/>
      <c r="H5" s="49"/>
      <c r="I5" s="49"/>
      <c r="J5" s="49"/>
      <c r="K5" s="46"/>
      <c r="L5" s="46"/>
    </row>
    <row r="6" spans="1:17" x14ac:dyDescent="0.25">
      <c r="A6" s="45"/>
      <c r="B6" s="46"/>
      <c r="C6" s="46"/>
      <c r="D6" s="47"/>
      <c r="E6" s="46"/>
      <c r="F6" s="46"/>
      <c r="G6" s="46"/>
      <c r="H6" s="49"/>
      <c r="I6" s="49"/>
      <c r="J6" s="49"/>
      <c r="K6" s="46"/>
      <c r="L6" s="46"/>
    </row>
    <row r="7" spans="1:17" x14ac:dyDescent="0.25">
      <c r="A7" s="2" t="s">
        <v>416</v>
      </c>
      <c r="B7" s="34" t="s">
        <v>490</v>
      </c>
      <c r="C7" s="34"/>
      <c r="D7" s="34"/>
      <c r="E7" s="34"/>
      <c r="F7" s="34"/>
      <c r="G7" s="34"/>
      <c r="H7" s="34"/>
      <c r="I7" s="32" t="s">
        <v>417</v>
      </c>
      <c r="J7" s="32"/>
      <c r="K7" s="32"/>
      <c r="L7" s="32"/>
    </row>
    <row r="8" spans="1:17" x14ac:dyDescent="0.25">
      <c r="A8" s="2" t="s">
        <v>419</v>
      </c>
      <c r="B8" s="34" t="s">
        <v>713</v>
      </c>
      <c r="C8" s="34"/>
      <c r="D8" s="34"/>
      <c r="E8" s="34"/>
      <c r="F8" s="34"/>
      <c r="G8" s="34"/>
      <c r="H8" s="34"/>
      <c r="I8" s="33" t="s">
        <v>612</v>
      </c>
      <c r="J8" s="33"/>
      <c r="K8" s="33"/>
      <c r="L8" s="33"/>
    </row>
    <row r="9" spans="1:17" x14ac:dyDescent="0.25">
      <c r="A9" s="2" t="s">
        <v>386</v>
      </c>
      <c r="B9" s="35">
        <v>0.2354</v>
      </c>
      <c r="C9" s="35"/>
      <c r="D9" s="35"/>
      <c r="E9" s="35"/>
      <c r="F9" s="35"/>
      <c r="G9" s="35"/>
      <c r="H9" s="35"/>
      <c r="I9" s="33" t="s">
        <v>418</v>
      </c>
      <c r="J9" s="33"/>
      <c r="K9" s="33"/>
      <c r="L9" s="33"/>
    </row>
    <row r="10" spans="1:17" x14ac:dyDescent="0.25">
      <c r="A10" s="2"/>
      <c r="B10" s="36"/>
      <c r="C10" s="36"/>
      <c r="D10" s="36"/>
      <c r="E10" s="36"/>
      <c r="F10" s="36"/>
      <c r="G10" s="36"/>
      <c r="H10" s="36"/>
      <c r="I10" s="33" t="s">
        <v>714</v>
      </c>
      <c r="J10" s="33"/>
      <c r="K10" s="33"/>
      <c r="L10" s="33"/>
    </row>
    <row r="11" spans="1:17" ht="15" thickBot="1" x14ac:dyDescent="0.3">
      <c r="A11" s="2"/>
      <c r="B11" s="26"/>
      <c r="C11" s="26"/>
      <c r="D11" s="26"/>
      <c r="E11" s="26"/>
      <c r="F11" s="26"/>
      <c r="G11" s="26"/>
      <c r="H11" s="26"/>
      <c r="I11" s="38" t="s">
        <v>715</v>
      </c>
      <c r="J11" s="38"/>
      <c r="K11" s="38"/>
      <c r="L11" s="38"/>
    </row>
    <row r="12" spans="1:17" x14ac:dyDescent="0.25">
      <c r="A12" s="37" t="s">
        <v>427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O12" s="57" t="s">
        <v>823</v>
      </c>
      <c r="P12" s="58"/>
      <c r="Q12" s="59"/>
    </row>
    <row r="13" spans="1:17" ht="57" x14ac:dyDescent="0.25">
      <c r="A13" s="14" t="s">
        <v>414</v>
      </c>
      <c r="B13" s="14" t="s">
        <v>420</v>
      </c>
      <c r="C13" s="14" t="s">
        <v>384</v>
      </c>
      <c r="D13" s="15" t="s">
        <v>415</v>
      </c>
      <c r="E13" s="14" t="s">
        <v>429</v>
      </c>
      <c r="F13" s="15" t="s">
        <v>426</v>
      </c>
      <c r="G13" s="15" t="s">
        <v>428</v>
      </c>
      <c r="H13" s="16" t="s">
        <v>430</v>
      </c>
      <c r="I13" s="16" t="s">
        <v>431</v>
      </c>
      <c r="J13" s="16" t="s">
        <v>432</v>
      </c>
      <c r="K13" s="15" t="s">
        <v>433</v>
      </c>
      <c r="L13" s="15" t="s">
        <v>434</v>
      </c>
      <c r="O13" s="60"/>
      <c r="P13" s="61"/>
      <c r="Q13" s="62"/>
    </row>
    <row r="14" spans="1:17" x14ac:dyDescent="0.25">
      <c r="A14" s="14" t="s">
        <v>388</v>
      </c>
      <c r="B14" s="41" t="s">
        <v>613</v>
      </c>
      <c r="C14" s="41"/>
      <c r="D14" s="41"/>
      <c r="E14" s="41"/>
      <c r="F14" s="41"/>
      <c r="G14" s="41"/>
      <c r="H14" s="41"/>
      <c r="I14" s="41"/>
      <c r="J14" s="50"/>
      <c r="K14" s="41"/>
      <c r="L14" s="22">
        <f>SUM(L15:L19)</f>
        <v>58480.799999999996</v>
      </c>
      <c r="O14" s="60"/>
      <c r="P14" s="61"/>
      <c r="Q14" s="62"/>
    </row>
    <row r="15" spans="1:17" ht="29.25" thickBot="1" x14ac:dyDescent="0.3">
      <c r="A15" s="5" t="s">
        <v>491</v>
      </c>
      <c r="B15" s="12" t="s">
        <v>12</v>
      </c>
      <c r="C15" s="5" t="s">
        <v>385</v>
      </c>
      <c r="D15" s="6" t="s">
        <v>13</v>
      </c>
      <c r="E15" s="10">
        <v>6</v>
      </c>
      <c r="F15" s="5">
        <v>6</v>
      </c>
      <c r="G15" s="5" t="s">
        <v>2</v>
      </c>
      <c r="H15" s="7">
        <v>131.19</v>
      </c>
      <c r="I15" s="7">
        <v>51.06</v>
      </c>
      <c r="J15" s="54">
        <v>182.25</v>
      </c>
      <c r="K15" s="8">
        <f t="shared" ref="K15:K17" si="0">ROUND(J15*F15,2)</f>
        <v>1093.5</v>
      </c>
      <c r="L15" s="8">
        <f t="shared" ref="L15:L17" si="1">ROUND(K15*(1+B$9),2)</f>
        <v>1350.91</v>
      </c>
      <c r="O15" s="63"/>
      <c r="P15" s="64"/>
      <c r="Q15" s="65"/>
    </row>
    <row r="16" spans="1:17" ht="42.75" x14ac:dyDescent="0.25">
      <c r="A16" s="5" t="s">
        <v>493</v>
      </c>
      <c r="B16" s="12" t="s">
        <v>6</v>
      </c>
      <c r="C16" s="5" t="s">
        <v>385</v>
      </c>
      <c r="D16" s="6" t="s">
        <v>7</v>
      </c>
      <c r="E16" s="10">
        <v>12</v>
      </c>
      <c r="F16" s="5">
        <v>12</v>
      </c>
      <c r="G16" s="5" t="s">
        <v>8</v>
      </c>
      <c r="H16" s="7">
        <v>913.43</v>
      </c>
      <c r="I16" s="7">
        <v>0</v>
      </c>
      <c r="J16" s="54">
        <v>913.43</v>
      </c>
      <c r="K16" s="8">
        <f t="shared" si="0"/>
        <v>10961.16</v>
      </c>
      <c r="L16" s="8">
        <f t="shared" si="1"/>
        <v>13541.42</v>
      </c>
    </row>
    <row r="17" spans="1:12" ht="28.5" x14ac:dyDescent="0.25">
      <c r="A17" s="5" t="s">
        <v>494</v>
      </c>
      <c r="B17" s="12" t="s">
        <v>9</v>
      </c>
      <c r="C17" s="5" t="s">
        <v>385</v>
      </c>
      <c r="D17" s="6" t="s">
        <v>10</v>
      </c>
      <c r="E17" s="10">
        <v>12</v>
      </c>
      <c r="F17" s="5">
        <v>12</v>
      </c>
      <c r="G17" s="5" t="s">
        <v>8</v>
      </c>
      <c r="H17" s="7">
        <v>702.2</v>
      </c>
      <c r="I17" s="7">
        <v>79.510000000000005</v>
      </c>
      <c r="J17" s="54">
        <v>781.71</v>
      </c>
      <c r="K17" s="8">
        <f t="shared" si="0"/>
        <v>9380.52</v>
      </c>
      <c r="L17" s="8">
        <f t="shared" si="1"/>
        <v>11588.69</v>
      </c>
    </row>
    <row r="18" spans="1:12" ht="28.5" x14ac:dyDescent="0.25">
      <c r="A18" s="5" t="s">
        <v>679</v>
      </c>
      <c r="B18" s="12" t="s">
        <v>11</v>
      </c>
      <c r="C18" s="5" t="s">
        <v>385</v>
      </c>
      <c r="D18" s="6" t="s">
        <v>680</v>
      </c>
      <c r="E18" s="10">
        <v>181.1</v>
      </c>
      <c r="F18" s="5">
        <v>181.1</v>
      </c>
      <c r="G18" s="5" t="s">
        <v>2</v>
      </c>
      <c r="H18" s="7">
        <v>54.31</v>
      </c>
      <c r="I18" s="7">
        <v>51.92</v>
      </c>
      <c r="J18" s="54">
        <v>106.23</v>
      </c>
      <c r="K18" s="8">
        <f t="shared" ref="K18" si="2">ROUND(J18*F18,2)</f>
        <v>19238.25</v>
      </c>
      <c r="L18" s="8">
        <f t="shared" ref="L18" si="3">ROUND(K18*(1+B$9),2)</f>
        <v>23766.93</v>
      </c>
    </row>
    <row r="19" spans="1:12" ht="57" x14ac:dyDescent="0.25">
      <c r="A19" s="5" t="s">
        <v>682</v>
      </c>
      <c r="B19" s="12" t="s">
        <v>221</v>
      </c>
      <c r="C19" s="5" t="s">
        <v>385</v>
      </c>
      <c r="D19" s="6" t="s">
        <v>683</v>
      </c>
      <c r="E19" s="10">
        <v>392.70000000000005</v>
      </c>
      <c r="F19" s="5">
        <v>392.7</v>
      </c>
      <c r="G19" s="5" t="s">
        <v>3</v>
      </c>
      <c r="H19" s="7">
        <v>10.24</v>
      </c>
      <c r="I19" s="7">
        <v>6.73</v>
      </c>
      <c r="J19" s="54">
        <v>16.97</v>
      </c>
      <c r="K19" s="8">
        <f t="shared" ref="K19" si="4">ROUND(J19*F19,2)</f>
        <v>6664.12</v>
      </c>
      <c r="L19" s="8">
        <f t="shared" ref="L19" si="5">ROUND(K19*(1+B$9),2)</f>
        <v>8232.85</v>
      </c>
    </row>
    <row r="20" spans="1:12" x14ac:dyDescent="0.25">
      <c r="A20" s="14" t="s">
        <v>438</v>
      </c>
      <c r="B20" s="41" t="s">
        <v>439</v>
      </c>
      <c r="C20" s="41"/>
      <c r="D20" s="41"/>
      <c r="E20" s="41"/>
      <c r="F20" s="41"/>
      <c r="G20" s="41"/>
      <c r="H20" s="41"/>
      <c r="I20" s="41"/>
      <c r="J20" s="50"/>
      <c r="K20" s="41"/>
      <c r="L20" s="23">
        <f>SUM(L21:L43)</f>
        <v>150947.37</v>
      </c>
    </row>
    <row r="21" spans="1:12" ht="42.75" x14ac:dyDescent="0.25">
      <c r="A21" s="5" t="s">
        <v>495</v>
      </c>
      <c r="B21" s="5" t="s">
        <v>413</v>
      </c>
      <c r="C21" s="5" t="s">
        <v>396</v>
      </c>
      <c r="D21" s="6" t="s">
        <v>724</v>
      </c>
      <c r="E21" s="10">
        <v>2</v>
      </c>
      <c r="F21" s="5">
        <v>2</v>
      </c>
      <c r="G21" s="5" t="s">
        <v>412</v>
      </c>
      <c r="H21" s="7">
        <v>0</v>
      </c>
      <c r="I21" s="7">
        <v>0</v>
      </c>
      <c r="J21" s="54" t="s">
        <v>725</v>
      </c>
      <c r="K21" s="8">
        <f>ROUND(J21*F21,2)</f>
        <v>23634.14</v>
      </c>
      <c r="L21" s="8">
        <f>ROUND(K21*(1+B$9),2)</f>
        <v>29197.62</v>
      </c>
    </row>
    <row r="22" spans="1:12" ht="28.5" x14ac:dyDescent="0.25">
      <c r="A22" s="5" t="s">
        <v>498</v>
      </c>
      <c r="B22" s="13" t="s">
        <v>26</v>
      </c>
      <c r="C22" s="5" t="s">
        <v>385</v>
      </c>
      <c r="D22" s="6" t="s">
        <v>27</v>
      </c>
      <c r="E22" s="10">
        <v>944.01</v>
      </c>
      <c r="F22" s="5">
        <v>944.01</v>
      </c>
      <c r="G22" s="5" t="s">
        <v>2</v>
      </c>
      <c r="H22" s="7">
        <v>0</v>
      </c>
      <c r="I22" s="7">
        <v>11.68</v>
      </c>
      <c r="J22" s="54">
        <v>11.68</v>
      </c>
      <c r="K22" s="8">
        <f>ROUND(J22*F22,2)</f>
        <v>11026.04</v>
      </c>
      <c r="L22" s="8">
        <f>ROUND(K22*(1+B$9),2)</f>
        <v>13621.57</v>
      </c>
    </row>
    <row r="23" spans="1:12" ht="57" x14ac:dyDescent="0.25">
      <c r="A23" s="5" t="s">
        <v>496</v>
      </c>
      <c r="B23" s="13" t="s">
        <v>28</v>
      </c>
      <c r="C23" s="5" t="s">
        <v>385</v>
      </c>
      <c r="D23" s="6" t="s">
        <v>29</v>
      </c>
      <c r="E23" s="10">
        <v>60</v>
      </c>
      <c r="F23" s="5">
        <v>60</v>
      </c>
      <c r="G23" s="5" t="s">
        <v>3</v>
      </c>
      <c r="H23" s="7">
        <v>0</v>
      </c>
      <c r="I23" s="7">
        <v>2.92</v>
      </c>
      <c r="J23" s="54">
        <v>2.92</v>
      </c>
      <c r="K23" s="8">
        <f>ROUND(J23*F23,2)</f>
        <v>175.2</v>
      </c>
      <c r="L23" s="8">
        <f>ROUND(K23*(1+B$9),2)</f>
        <v>216.44</v>
      </c>
    </row>
    <row r="24" spans="1:12" ht="28.5" x14ac:dyDescent="0.25">
      <c r="A24" s="5" t="s">
        <v>499</v>
      </c>
      <c r="B24" s="5" t="s">
        <v>24</v>
      </c>
      <c r="C24" s="5" t="s">
        <v>385</v>
      </c>
      <c r="D24" s="6" t="s">
        <v>25</v>
      </c>
      <c r="E24" s="10">
        <v>1007.09</v>
      </c>
      <c r="F24" s="5">
        <v>1007.09</v>
      </c>
      <c r="G24" s="5" t="s">
        <v>2</v>
      </c>
      <c r="H24" s="7">
        <v>0</v>
      </c>
      <c r="I24" s="7">
        <v>5.84</v>
      </c>
      <c r="J24" s="54">
        <v>5.84</v>
      </c>
      <c r="K24" s="8">
        <f t="shared" ref="K24:K172" si="6">ROUND(J24*F24,2)</f>
        <v>5881.41</v>
      </c>
      <c r="L24" s="8">
        <f t="shared" ref="L24:L172" si="7">ROUND(K24*(1+B$9),2)</f>
        <v>7265.89</v>
      </c>
    </row>
    <row r="25" spans="1:12" ht="28.5" x14ac:dyDescent="0.25">
      <c r="A25" s="5" t="s">
        <v>500</v>
      </c>
      <c r="B25" s="5" t="s">
        <v>49</v>
      </c>
      <c r="C25" s="5" t="s">
        <v>385</v>
      </c>
      <c r="D25" s="6" t="s">
        <v>50</v>
      </c>
      <c r="E25" s="10">
        <v>45.230000000000004</v>
      </c>
      <c r="F25" s="5">
        <v>45.23</v>
      </c>
      <c r="G25" s="5" t="s">
        <v>2</v>
      </c>
      <c r="H25" s="7">
        <v>0</v>
      </c>
      <c r="I25" s="7">
        <v>30.21</v>
      </c>
      <c r="J25" s="54">
        <v>30.21</v>
      </c>
      <c r="K25" s="8">
        <f t="shared" si="6"/>
        <v>1366.4</v>
      </c>
      <c r="L25" s="8">
        <f t="shared" si="7"/>
        <v>1688.05</v>
      </c>
    </row>
    <row r="26" spans="1:12" ht="28.5" x14ac:dyDescent="0.25">
      <c r="A26" s="5" t="s">
        <v>501</v>
      </c>
      <c r="B26" s="5" t="s">
        <v>45</v>
      </c>
      <c r="C26" s="5" t="s">
        <v>385</v>
      </c>
      <c r="D26" s="6" t="s">
        <v>46</v>
      </c>
      <c r="E26" s="10">
        <v>15</v>
      </c>
      <c r="F26" s="5">
        <v>15</v>
      </c>
      <c r="G26" s="5" t="s">
        <v>0</v>
      </c>
      <c r="H26" s="7">
        <v>0</v>
      </c>
      <c r="I26" s="7">
        <v>21.59</v>
      </c>
      <c r="J26" s="54">
        <v>21.59</v>
      </c>
      <c r="K26" s="8">
        <f t="shared" ref="K26:K27" si="8">ROUND(J26*F26,2)</f>
        <v>323.85000000000002</v>
      </c>
      <c r="L26" s="8">
        <f t="shared" ref="L26:L27" si="9">ROUND(K26*(1+B$9),2)</f>
        <v>400.08</v>
      </c>
    </row>
    <row r="27" spans="1:12" ht="42.75" x14ac:dyDescent="0.25">
      <c r="A27" s="5" t="s">
        <v>502</v>
      </c>
      <c r="B27" s="5" t="s">
        <v>47</v>
      </c>
      <c r="C27" s="5" t="s">
        <v>385</v>
      </c>
      <c r="D27" s="6" t="s">
        <v>48</v>
      </c>
      <c r="E27" s="10">
        <v>75</v>
      </c>
      <c r="F27" s="5">
        <v>75</v>
      </c>
      <c r="G27" s="5" t="s">
        <v>3</v>
      </c>
      <c r="H27" s="7">
        <v>0</v>
      </c>
      <c r="I27" s="7">
        <v>12.95</v>
      </c>
      <c r="J27" s="54">
        <v>12.95</v>
      </c>
      <c r="K27" s="8">
        <f t="shared" si="8"/>
        <v>971.25</v>
      </c>
      <c r="L27" s="8">
        <f t="shared" si="9"/>
        <v>1199.8800000000001</v>
      </c>
    </row>
    <row r="28" spans="1:12" ht="28.5" x14ac:dyDescent="0.25">
      <c r="A28" s="5" t="s">
        <v>503</v>
      </c>
      <c r="B28" s="5" t="s">
        <v>20</v>
      </c>
      <c r="C28" s="5" t="s">
        <v>385</v>
      </c>
      <c r="D28" s="6" t="s">
        <v>21</v>
      </c>
      <c r="E28" s="10">
        <v>3.3439999999999999</v>
      </c>
      <c r="F28" s="5">
        <v>3.34</v>
      </c>
      <c r="G28" s="5" t="s">
        <v>4</v>
      </c>
      <c r="H28" s="7">
        <v>0</v>
      </c>
      <c r="I28" s="7">
        <v>116.82</v>
      </c>
      <c r="J28" s="54">
        <v>116.82</v>
      </c>
      <c r="K28" s="8">
        <f t="shared" si="6"/>
        <v>390.18</v>
      </c>
      <c r="L28" s="8">
        <f t="shared" si="7"/>
        <v>482.03</v>
      </c>
    </row>
    <row r="29" spans="1:12" x14ac:dyDescent="0.25">
      <c r="A29" s="5" t="s">
        <v>504</v>
      </c>
      <c r="B29" s="5" t="s">
        <v>39</v>
      </c>
      <c r="C29" s="5" t="s">
        <v>385</v>
      </c>
      <c r="D29" s="6" t="s">
        <v>40</v>
      </c>
      <c r="E29" s="10">
        <v>420.98400000000004</v>
      </c>
      <c r="F29" s="5">
        <v>420.98</v>
      </c>
      <c r="G29" s="5" t="s">
        <v>2</v>
      </c>
      <c r="H29" s="7">
        <v>0</v>
      </c>
      <c r="I29" s="7">
        <v>15.58</v>
      </c>
      <c r="J29" s="54">
        <v>15.58</v>
      </c>
      <c r="K29" s="8">
        <f t="shared" ref="K29" si="10">ROUND(J29*F29,2)</f>
        <v>6558.87</v>
      </c>
      <c r="L29" s="8">
        <f t="shared" ref="L29" si="11">ROUND(K29*(1+B$9),2)</f>
        <v>8102.83</v>
      </c>
    </row>
    <row r="30" spans="1:12" ht="28.5" x14ac:dyDescent="0.25">
      <c r="A30" s="5" t="s">
        <v>505</v>
      </c>
      <c r="B30" s="5" t="s">
        <v>34</v>
      </c>
      <c r="C30" s="5" t="s">
        <v>385</v>
      </c>
      <c r="D30" s="6" t="s">
        <v>35</v>
      </c>
      <c r="E30" s="10">
        <v>389.8</v>
      </c>
      <c r="F30" s="5">
        <v>389.8</v>
      </c>
      <c r="G30" s="5" t="s">
        <v>2</v>
      </c>
      <c r="H30" s="7">
        <v>0</v>
      </c>
      <c r="I30" s="7">
        <v>23.74</v>
      </c>
      <c r="J30" s="54">
        <v>23.74</v>
      </c>
      <c r="K30" s="8">
        <f t="shared" si="6"/>
        <v>9253.85</v>
      </c>
      <c r="L30" s="8">
        <f t="shared" si="7"/>
        <v>11432.21</v>
      </c>
    </row>
    <row r="31" spans="1:12" ht="28.5" x14ac:dyDescent="0.25">
      <c r="A31" s="5" t="s">
        <v>506</v>
      </c>
      <c r="B31" s="5" t="s">
        <v>43</v>
      </c>
      <c r="C31" s="5" t="s">
        <v>385</v>
      </c>
      <c r="D31" s="6" t="s">
        <v>44</v>
      </c>
      <c r="E31" s="10">
        <v>39.4</v>
      </c>
      <c r="F31" s="5">
        <v>39.4</v>
      </c>
      <c r="G31" s="5" t="s">
        <v>3</v>
      </c>
      <c r="H31" s="7">
        <v>0</v>
      </c>
      <c r="I31" s="7">
        <v>5.84</v>
      </c>
      <c r="J31" s="54">
        <v>5.84</v>
      </c>
      <c r="K31" s="8">
        <f t="shared" si="6"/>
        <v>230.1</v>
      </c>
      <c r="L31" s="8">
        <f t="shared" si="7"/>
        <v>284.27</v>
      </c>
    </row>
    <row r="32" spans="1:12" x14ac:dyDescent="0.25">
      <c r="A32" s="5" t="s">
        <v>507</v>
      </c>
      <c r="B32" s="5" t="s">
        <v>36</v>
      </c>
      <c r="C32" s="5" t="s">
        <v>385</v>
      </c>
      <c r="D32" s="6" t="s">
        <v>37</v>
      </c>
      <c r="E32" s="10">
        <v>4529.25</v>
      </c>
      <c r="F32" s="5">
        <v>4529.25</v>
      </c>
      <c r="G32" s="5" t="s">
        <v>38</v>
      </c>
      <c r="H32" s="7">
        <v>2.33</v>
      </c>
      <c r="I32" s="7">
        <v>0</v>
      </c>
      <c r="J32" s="54">
        <v>2.33</v>
      </c>
      <c r="K32" s="8">
        <f t="shared" si="6"/>
        <v>10553.15</v>
      </c>
      <c r="L32" s="8">
        <f t="shared" si="7"/>
        <v>13037.36</v>
      </c>
    </row>
    <row r="33" spans="1:12" ht="28.5" x14ac:dyDescent="0.25">
      <c r="A33" s="5" t="s">
        <v>508</v>
      </c>
      <c r="B33" s="5" t="s">
        <v>41</v>
      </c>
      <c r="C33" s="5" t="s">
        <v>385</v>
      </c>
      <c r="D33" s="6" t="s">
        <v>42</v>
      </c>
      <c r="E33" s="10">
        <v>432.33750000000003</v>
      </c>
      <c r="F33" s="5">
        <v>432.34</v>
      </c>
      <c r="G33" s="5" t="s">
        <v>2</v>
      </c>
      <c r="H33" s="7">
        <v>0</v>
      </c>
      <c r="I33" s="7">
        <v>7.79</v>
      </c>
      <c r="J33" s="54">
        <v>7.79</v>
      </c>
      <c r="K33" s="8">
        <f t="shared" si="6"/>
        <v>3367.93</v>
      </c>
      <c r="L33" s="8">
        <f t="shared" si="7"/>
        <v>4160.74</v>
      </c>
    </row>
    <row r="34" spans="1:12" ht="42.75" x14ac:dyDescent="0.25">
      <c r="A34" s="5" t="s">
        <v>509</v>
      </c>
      <c r="B34" s="5" t="s">
        <v>30</v>
      </c>
      <c r="C34" s="5" t="s">
        <v>385</v>
      </c>
      <c r="D34" s="6" t="s">
        <v>31</v>
      </c>
      <c r="E34" s="10">
        <v>4.6500000000000004</v>
      </c>
      <c r="F34" s="5">
        <v>4.6500000000000004</v>
      </c>
      <c r="G34" s="5" t="s">
        <v>2</v>
      </c>
      <c r="H34" s="7">
        <v>0</v>
      </c>
      <c r="I34" s="7">
        <v>5.84</v>
      </c>
      <c r="J34" s="54">
        <v>5.84</v>
      </c>
      <c r="K34" s="8">
        <f t="shared" si="6"/>
        <v>27.16</v>
      </c>
      <c r="L34" s="8">
        <f t="shared" si="7"/>
        <v>33.549999999999997</v>
      </c>
    </row>
    <row r="35" spans="1:12" ht="28.5" x14ac:dyDescent="0.25">
      <c r="A35" s="5" t="s">
        <v>510</v>
      </c>
      <c r="B35" s="5" t="s">
        <v>32</v>
      </c>
      <c r="C35" s="5" t="s">
        <v>385</v>
      </c>
      <c r="D35" s="6" t="s">
        <v>33</v>
      </c>
      <c r="E35" s="10">
        <v>1</v>
      </c>
      <c r="F35" s="5">
        <v>1</v>
      </c>
      <c r="G35" s="5" t="s">
        <v>3</v>
      </c>
      <c r="H35" s="7">
        <v>0</v>
      </c>
      <c r="I35" s="7">
        <v>1.29</v>
      </c>
      <c r="J35" s="54">
        <v>1.29</v>
      </c>
      <c r="K35" s="8">
        <f t="shared" si="6"/>
        <v>1.29</v>
      </c>
      <c r="L35" s="8">
        <f t="shared" si="7"/>
        <v>1.59</v>
      </c>
    </row>
    <row r="36" spans="1:12" ht="28.5" x14ac:dyDescent="0.25">
      <c r="A36" s="5" t="s">
        <v>511</v>
      </c>
      <c r="B36" s="5" t="s">
        <v>55</v>
      </c>
      <c r="C36" s="5" t="s">
        <v>385</v>
      </c>
      <c r="D36" s="6" t="s">
        <v>56</v>
      </c>
      <c r="E36" s="10">
        <v>1.56</v>
      </c>
      <c r="F36" s="5">
        <v>1.56</v>
      </c>
      <c r="G36" s="5" t="s">
        <v>2</v>
      </c>
      <c r="H36" s="7">
        <v>0</v>
      </c>
      <c r="I36" s="7">
        <v>60.43</v>
      </c>
      <c r="J36" s="54">
        <v>60.43</v>
      </c>
      <c r="K36" s="8">
        <f t="shared" si="6"/>
        <v>94.27</v>
      </c>
      <c r="L36" s="8">
        <f t="shared" si="7"/>
        <v>116.46</v>
      </c>
    </row>
    <row r="37" spans="1:12" ht="28.5" x14ac:dyDescent="0.25">
      <c r="A37" s="5" t="s">
        <v>512</v>
      </c>
      <c r="B37" s="5" t="s">
        <v>51</v>
      </c>
      <c r="C37" s="5" t="s">
        <v>385</v>
      </c>
      <c r="D37" s="6" t="s">
        <v>52</v>
      </c>
      <c r="E37" s="10">
        <v>7</v>
      </c>
      <c r="F37" s="5">
        <v>7</v>
      </c>
      <c r="G37" s="5" t="s">
        <v>3</v>
      </c>
      <c r="H37" s="7">
        <v>0</v>
      </c>
      <c r="I37" s="7">
        <v>7.11</v>
      </c>
      <c r="J37" s="54">
        <v>7.11</v>
      </c>
      <c r="K37" s="8">
        <f t="shared" si="6"/>
        <v>49.77</v>
      </c>
      <c r="L37" s="8">
        <f t="shared" si="7"/>
        <v>61.49</v>
      </c>
    </row>
    <row r="38" spans="1:12" ht="28.5" x14ac:dyDescent="0.25">
      <c r="A38" s="5" t="s">
        <v>513</v>
      </c>
      <c r="B38" s="5" t="s">
        <v>53</v>
      </c>
      <c r="C38" s="5" t="s">
        <v>385</v>
      </c>
      <c r="D38" s="6" t="s">
        <v>54</v>
      </c>
      <c r="E38" s="10">
        <v>14</v>
      </c>
      <c r="F38" s="5">
        <v>14</v>
      </c>
      <c r="G38" s="5" t="s">
        <v>0</v>
      </c>
      <c r="H38" s="7">
        <v>0</v>
      </c>
      <c r="I38" s="7">
        <v>42.59</v>
      </c>
      <c r="J38" s="54">
        <v>42.59</v>
      </c>
      <c r="K38" s="8">
        <f t="shared" si="6"/>
        <v>596.26</v>
      </c>
      <c r="L38" s="8">
        <f t="shared" si="7"/>
        <v>736.62</v>
      </c>
    </row>
    <row r="39" spans="1:12" ht="28.5" x14ac:dyDescent="0.25">
      <c r="A39" s="5" t="s">
        <v>514</v>
      </c>
      <c r="B39" s="5" t="s">
        <v>16</v>
      </c>
      <c r="C39" s="5" t="s">
        <v>385</v>
      </c>
      <c r="D39" s="6" t="s">
        <v>17</v>
      </c>
      <c r="E39" s="10">
        <v>21.332000000000001</v>
      </c>
      <c r="F39" s="5">
        <v>21.33</v>
      </c>
      <c r="G39" s="5" t="s">
        <v>4</v>
      </c>
      <c r="H39" s="7">
        <v>0</v>
      </c>
      <c r="I39" s="7">
        <v>214.17</v>
      </c>
      <c r="J39" s="54">
        <v>214.17</v>
      </c>
      <c r="K39" s="8">
        <f t="shared" ref="K39" si="12">ROUND(J39*F39,2)</f>
        <v>4568.25</v>
      </c>
      <c r="L39" s="8">
        <f t="shared" ref="L39" si="13">ROUND(K39*(1+B$9),2)</f>
        <v>5643.62</v>
      </c>
    </row>
    <row r="40" spans="1:12" ht="28.5" x14ac:dyDescent="0.25">
      <c r="A40" s="5" t="s">
        <v>515</v>
      </c>
      <c r="B40" s="5" t="s">
        <v>18</v>
      </c>
      <c r="C40" s="5" t="s">
        <v>385</v>
      </c>
      <c r="D40" s="6" t="s">
        <v>19</v>
      </c>
      <c r="E40" s="10">
        <v>11.48</v>
      </c>
      <c r="F40" s="5">
        <v>11.48</v>
      </c>
      <c r="G40" s="5" t="s">
        <v>4</v>
      </c>
      <c r="H40" s="7">
        <v>0</v>
      </c>
      <c r="I40" s="7">
        <v>389.4</v>
      </c>
      <c r="J40" s="54">
        <v>389.4</v>
      </c>
      <c r="K40" s="8">
        <f t="shared" ref="K40" si="14">ROUND(J40*F40,2)</f>
        <v>4470.3100000000004</v>
      </c>
      <c r="L40" s="8">
        <f t="shared" ref="L40" si="15">ROUND(K40*(1+B$9),2)</f>
        <v>5522.62</v>
      </c>
    </row>
    <row r="41" spans="1:12" ht="42.75" x14ac:dyDescent="0.25">
      <c r="A41" s="5" t="s">
        <v>536</v>
      </c>
      <c r="B41" s="5" t="s">
        <v>22</v>
      </c>
      <c r="C41" s="5" t="s">
        <v>385</v>
      </c>
      <c r="D41" s="6" t="s">
        <v>23</v>
      </c>
      <c r="E41" s="10">
        <v>57.804000000000002</v>
      </c>
      <c r="F41" s="5">
        <v>57.8</v>
      </c>
      <c r="G41" s="5" t="s">
        <v>4</v>
      </c>
      <c r="H41" s="7">
        <v>0</v>
      </c>
      <c r="I41" s="7">
        <v>77.88</v>
      </c>
      <c r="J41" s="54">
        <v>77.88</v>
      </c>
      <c r="K41" s="8">
        <f t="shared" ref="K41" si="16">ROUND(J41*F41,2)</f>
        <v>4501.46</v>
      </c>
      <c r="L41" s="8">
        <f t="shared" ref="L41" si="17">ROUND(K41*(1+B$9),2)</f>
        <v>5561.1</v>
      </c>
    </row>
    <row r="42" spans="1:12" x14ac:dyDescent="0.25">
      <c r="A42" s="5" t="s">
        <v>538</v>
      </c>
      <c r="B42" s="5" t="s">
        <v>57</v>
      </c>
      <c r="C42" s="5" t="s">
        <v>385</v>
      </c>
      <c r="D42" s="6" t="s">
        <v>58</v>
      </c>
      <c r="E42" s="10">
        <v>5.25</v>
      </c>
      <c r="F42" s="5">
        <v>5.25</v>
      </c>
      <c r="G42" s="5" t="s">
        <v>2</v>
      </c>
      <c r="H42" s="7">
        <v>0</v>
      </c>
      <c r="I42" s="7">
        <v>43.16</v>
      </c>
      <c r="J42" s="54">
        <v>43.16</v>
      </c>
      <c r="K42" s="8">
        <f t="shared" ref="K42" si="18">ROUND(J42*F42,2)</f>
        <v>226.59</v>
      </c>
      <c r="L42" s="8">
        <f t="shared" ref="L42" si="19">ROUND(K42*(1+B$9),2)</f>
        <v>279.93</v>
      </c>
    </row>
    <row r="43" spans="1:12" ht="57" x14ac:dyDescent="0.25">
      <c r="A43" s="5" t="s">
        <v>681</v>
      </c>
      <c r="B43" s="5" t="s">
        <v>59</v>
      </c>
      <c r="C43" s="5" t="s">
        <v>385</v>
      </c>
      <c r="D43" s="6" t="s">
        <v>60</v>
      </c>
      <c r="E43" s="10">
        <v>359.55948537898087</v>
      </c>
      <c r="F43" s="5">
        <v>359.56</v>
      </c>
      <c r="G43" s="5" t="s">
        <v>4</v>
      </c>
      <c r="H43" s="7">
        <v>82.65</v>
      </c>
      <c r="I43" s="7">
        <v>11.68</v>
      </c>
      <c r="J43" s="54">
        <v>94.33</v>
      </c>
      <c r="K43" s="8">
        <f t="shared" ref="K43" si="20">ROUND(J43*F43,2)</f>
        <v>33917.29</v>
      </c>
      <c r="L43" s="8">
        <f t="shared" ref="L43" si="21">ROUND(K43*(1+B$9),2)</f>
        <v>41901.42</v>
      </c>
    </row>
    <row r="44" spans="1:12" x14ac:dyDescent="0.25">
      <c r="A44" s="14" t="s">
        <v>440</v>
      </c>
      <c r="B44" s="41" t="s">
        <v>441</v>
      </c>
      <c r="C44" s="41"/>
      <c r="D44" s="41"/>
      <c r="E44" s="41"/>
      <c r="F44" s="41"/>
      <c r="G44" s="41"/>
      <c r="H44" s="41"/>
      <c r="I44" s="41"/>
      <c r="J44" s="50"/>
      <c r="K44" s="41"/>
      <c r="L44" s="23">
        <f>SUM(L46:L95)</f>
        <v>78214.430000000022</v>
      </c>
    </row>
    <row r="45" spans="1:12" x14ac:dyDescent="0.25">
      <c r="A45" s="14"/>
      <c r="B45" s="42" t="s">
        <v>731</v>
      </c>
      <c r="C45" s="42"/>
      <c r="D45" s="42"/>
      <c r="E45" s="42"/>
      <c r="F45" s="42"/>
      <c r="G45" s="42"/>
      <c r="H45" s="42"/>
      <c r="I45" s="42"/>
      <c r="J45" s="51"/>
      <c r="K45" s="42"/>
      <c r="L45" s="18"/>
    </row>
    <row r="46" spans="1:12" ht="42.75" x14ac:dyDescent="0.25">
      <c r="A46" s="5" t="s">
        <v>539</v>
      </c>
      <c r="B46" s="5" t="s">
        <v>1</v>
      </c>
      <c r="C46" s="5" t="s">
        <v>385</v>
      </c>
      <c r="D46" s="6" t="s">
        <v>728</v>
      </c>
      <c r="E46" s="10">
        <v>1</v>
      </c>
      <c r="F46" s="5">
        <v>1</v>
      </c>
      <c r="G46" s="5" t="s">
        <v>0</v>
      </c>
      <c r="H46" s="7">
        <v>0</v>
      </c>
      <c r="I46" s="7">
        <v>2294.69</v>
      </c>
      <c r="J46" s="54">
        <v>2294.69</v>
      </c>
      <c r="K46" s="8">
        <f t="shared" ref="K46" si="22">ROUND(J46*F46,2)</f>
        <v>2294.69</v>
      </c>
      <c r="L46" s="8">
        <f t="shared" ref="L46" si="23">ROUND(K46*(1+B$9),2)</f>
        <v>2834.86</v>
      </c>
    </row>
    <row r="47" spans="1:12" x14ac:dyDescent="0.25">
      <c r="A47" s="14"/>
      <c r="B47" s="42" t="s">
        <v>574</v>
      </c>
      <c r="C47" s="42"/>
      <c r="D47" s="42"/>
      <c r="E47" s="42"/>
      <c r="F47" s="42"/>
      <c r="G47" s="42"/>
      <c r="H47" s="42"/>
      <c r="I47" s="42"/>
      <c r="J47" s="51"/>
      <c r="K47" s="42"/>
      <c r="L47" s="18"/>
    </row>
    <row r="48" spans="1:12" ht="28.5" x14ac:dyDescent="0.25">
      <c r="A48" s="5" t="s">
        <v>540</v>
      </c>
      <c r="B48" s="5" t="s">
        <v>63</v>
      </c>
      <c r="C48" s="5" t="s">
        <v>385</v>
      </c>
      <c r="D48" s="6" t="s">
        <v>64</v>
      </c>
      <c r="E48" s="10">
        <v>18.899999999999999</v>
      </c>
      <c r="F48" s="5">
        <v>18.899999999999999</v>
      </c>
      <c r="G48" s="5" t="s">
        <v>4</v>
      </c>
      <c r="H48" s="7">
        <v>0</v>
      </c>
      <c r="I48" s="7">
        <v>58.41</v>
      </c>
      <c r="J48" s="54">
        <v>58.41</v>
      </c>
      <c r="K48" s="8">
        <f t="shared" si="6"/>
        <v>1103.95</v>
      </c>
      <c r="L48" s="8">
        <f t="shared" si="7"/>
        <v>1363.82</v>
      </c>
    </row>
    <row r="49" spans="1:12" ht="28.5" x14ac:dyDescent="0.25">
      <c r="A49" s="5" t="s">
        <v>541</v>
      </c>
      <c r="B49" s="5" t="s">
        <v>74</v>
      </c>
      <c r="C49" s="5" t="s">
        <v>385</v>
      </c>
      <c r="D49" s="6" t="s">
        <v>75</v>
      </c>
      <c r="E49" s="10">
        <v>40.32</v>
      </c>
      <c r="F49" s="5">
        <v>40.32</v>
      </c>
      <c r="G49" s="5" t="s">
        <v>2</v>
      </c>
      <c r="H49" s="7">
        <v>42.44</v>
      </c>
      <c r="I49" s="7">
        <v>56.11</v>
      </c>
      <c r="J49" s="54">
        <v>98.55</v>
      </c>
      <c r="K49" s="8">
        <f t="shared" si="6"/>
        <v>3973.54</v>
      </c>
      <c r="L49" s="8">
        <f t="shared" si="7"/>
        <v>4908.91</v>
      </c>
    </row>
    <row r="50" spans="1:12" ht="42.75" x14ac:dyDescent="0.25">
      <c r="A50" s="5" t="s">
        <v>542</v>
      </c>
      <c r="B50" s="5" t="s">
        <v>83</v>
      </c>
      <c r="C50" s="5" t="s">
        <v>385</v>
      </c>
      <c r="D50" s="6" t="s">
        <v>562</v>
      </c>
      <c r="E50" s="10">
        <v>1.008</v>
      </c>
      <c r="F50" s="5">
        <v>1.01</v>
      </c>
      <c r="G50" s="5" t="s">
        <v>4</v>
      </c>
      <c r="H50" s="7">
        <v>304.92</v>
      </c>
      <c r="I50" s="7">
        <v>48.68</v>
      </c>
      <c r="J50" s="54">
        <v>353.6</v>
      </c>
      <c r="K50" s="8">
        <f t="shared" ref="K50" si="24">ROUND(J50*F50,2)</f>
        <v>357.14</v>
      </c>
      <c r="L50" s="8">
        <f t="shared" ref="L50" si="25">ROUND(K50*(1+B$9),2)</f>
        <v>441.21</v>
      </c>
    </row>
    <row r="51" spans="1:12" ht="42.75" x14ac:dyDescent="0.25">
      <c r="A51" s="5" t="s">
        <v>543</v>
      </c>
      <c r="B51" s="5" t="s">
        <v>84</v>
      </c>
      <c r="C51" s="5" t="s">
        <v>385</v>
      </c>
      <c r="D51" s="6" t="s">
        <v>85</v>
      </c>
      <c r="E51" s="10">
        <v>1.008</v>
      </c>
      <c r="F51" s="5">
        <v>1.01</v>
      </c>
      <c r="G51" s="5" t="s">
        <v>4</v>
      </c>
      <c r="H51" s="7">
        <v>0</v>
      </c>
      <c r="I51" s="7">
        <v>82.1</v>
      </c>
      <c r="J51" s="54">
        <v>82.1</v>
      </c>
      <c r="K51" s="8">
        <f t="shared" ref="K51" si="26">ROUND(J51*F51,2)</f>
        <v>82.92</v>
      </c>
      <c r="L51" s="8">
        <f t="shared" ref="L51" si="27">ROUND(K51*(1+B$9),2)</f>
        <v>102.44</v>
      </c>
    </row>
    <row r="52" spans="1:12" ht="28.5" x14ac:dyDescent="0.25">
      <c r="A52" s="5" t="s">
        <v>544</v>
      </c>
      <c r="B52" s="5" t="s">
        <v>76</v>
      </c>
      <c r="C52" s="5" t="s">
        <v>385</v>
      </c>
      <c r="D52" s="6" t="s">
        <v>77</v>
      </c>
      <c r="E52" s="10">
        <v>359.07147393469899</v>
      </c>
      <c r="F52" s="5">
        <v>359.07</v>
      </c>
      <c r="G52" s="5" t="s">
        <v>38</v>
      </c>
      <c r="H52" s="7">
        <v>8.9499999999999993</v>
      </c>
      <c r="I52" s="7">
        <v>2.5099999999999998</v>
      </c>
      <c r="J52" s="54">
        <v>11.46</v>
      </c>
      <c r="K52" s="8">
        <f t="shared" si="6"/>
        <v>4114.9399999999996</v>
      </c>
      <c r="L52" s="8">
        <f t="shared" si="7"/>
        <v>5083.6000000000004</v>
      </c>
    </row>
    <row r="53" spans="1:12" ht="28.5" x14ac:dyDescent="0.25">
      <c r="A53" s="5" t="s">
        <v>545</v>
      </c>
      <c r="B53" s="5" t="s">
        <v>65</v>
      </c>
      <c r="C53" s="5" t="s">
        <v>385</v>
      </c>
      <c r="D53" s="6" t="s">
        <v>66</v>
      </c>
      <c r="E53" s="10">
        <v>6.8039999999999985</v>
      </c>
      <c r="F53" s="5">
        <v>6.8</v>
      </c>
      <c r="G53" s="5" t="s">
        <v>4</v>
      </c>
      <c r="H53" s="7">
        <v>0</v>
      </c>
      <c r="I53" s="7">
        <v>18.16</v>
      </c>
      <c r="J53" s="54">
        <v>18.16</v>
      </c>
      <c r="K53" s="8">
        <f t="shared" ref="K53" si="28">ROUND(J53*F53,2)</f>
        <v>123.49</v>
      </c>
      <c r="L53" s="8">
        <f t="shared" ref="L53" si="29">ROUND(K53*(1+B$9),2)</f>
        <v>152.56</v>
      </c>
    </row>
    <row r="54" spans="1:12" x14ac:dyDescent="0.25">
      <c r="A54" s="5" t="s">
        <v>546</v>
      </c>
      <c r="B54" s="5" t="s">
        <v>81</v>
      </c>
      <c r="C54" s="5" t="s">
        <v>385</v>
      </c>
      <c r="D54" s="6" t="s">
        <v>82</v>
      </c>
      <c r="E54" s="10">
        <v>12.096</v>
      </c>
      <c r="F54" s="5">
        <v>12.1</v>
      </c>
      <c r="G54" s="5" t="s">
        <v>4</v>
      </c>
      <c r="H54" s="7">
        <v>477.35</v>
      </c>
      <c r="I54" s="7">
        <v>0</v>
      </c>
      <c r="J54" s="54">
        <v>477.35</v>
      </c>
      <c r="K54" s="8">
        <f t="shared" si="6"/>
        <v>5775.94</v>
      </c>
      <c r="L54" s="8">
        <f t="shared" si="7"/>
        <v>7135.6</v>
      </c>
    </row>
    <row r="55" spans="1:12" ht="28.5" x14ac:dyDescent="0.25">
      <c r="A55" s="5" t="s">
        <v>547</v>
      </c>
      <c r="B55" s="5" t="s">
        <v>86</v>
      </c>
      <c r="C55" s="5" t="s">
        <v>385</v>
      </c>
      <c r="D55" s="6" t="s">
        <v>87</v>
      </c>
      <c r="E55" s="10">
        <v>12.096</v>
      </c>
      <c r="F55" s="5">
        <v>12.1</v>
      </c>
      <c r="G55" s="5" t="s">
        <v>4</v>
      </c>
      <c r="H55" s="7">
        <v>0</v>
      </c>
      <c r="I55" s="7">
        <v>164.2</v>
      </c>
      <c r="J55" s="54">
        <v>164.2</v>
      </c>
      <c r="K55" s="8">
        <f t="shared" ref="K55:K95" si="30">ROUND(J55*F55,2)</f>
        <v>1986.82</v>
      </c>
      <c r="L55" s="8">
        <f t="shared" ref="L55:L95" si="31">ROUND(K55*(1+B$9),2)</f>
        <v>2454.52</v>
      </c>
    </row>
    <row r="56" spans="1:12" ht="42.75" x14ac:dyDescent="0.25">
      <c r="A56" s="5" t="s">
        <v>548</v>
      </c>
      <c r="B56" s="5" t="s">
        <v>173</v>
      </c>
      <c r="C56" s="5" t="s">
        <v>385</v>
      </c>
      <c r="D56" s="6" t="s">
        <v>174</v>
      </c>
      <c r="E56" s="10">
        <v>20.16</v>
      </c>
      <c r="F56" s="5">
        <v>20.16</v>
      </c>
      <c r="G56" s="5" t="s">
        <v>2</v>
      </c>
      <c r="H56" s="7">
        <v>11.3</v>
      </c>
      <c r="I56" s="7">
        <v>7.79</v>
      </c>
      <c r="J56" s="54">
        <v>19.09</v>
      </c>
      <c r="K56" s="8">
        <f t="shared" si="30"/>
        <v>384.85</v>
      </c>
      <c r="L56" s="8">
        <f t="shared" si="31"/>
        <v>475.44</v>
      </c>
    </row>
    <row r="57" spans="1:12" x14ac:dyDescent="0.25">
      <c r="A57" s="14"/>
      <c r="B57" s="42" t="s">
        <v>575</v>
      </c>
      <c r="C57" s="42"/>
      <c r="D57" s="42"/>
      <c r="E57" s="42"/>
      <c r="F57" s="42"/>
      <c r="G57" s="42"/>
      <c r="H57" s="42"/>
      <c r="I57" s="42"/>
      <c r="J57" s="51"/>
      <c r="K57" s="42"/>
      <c r="L57" s="18"/>
    </row>
    <row r="58" spans="1:12" ht="28.5" x14ac:dyDescent="0.25">
      <c r="A58" s="5" t="s">
        <v>549</v>
      </c>
      <c r="B58" s="5" t="s">
        <v>63</v>
      </c>
      <c r="C58" s="5" t="s">
        <v>385</v>
      </c>
      <c r="D58" s="6" t="s">
        <v>64</v>
      </c>
      <c r="E58" s="10">
        <v>7.8</v>
      </c>
      <c r="F58" s="5">
        <v>7.8</v>
      </c>
      <c r="G58" s="5" t="s">
        <v>4</v>
      </c>
      <c r="H58" s="7">
        <v>0</v>
      </c>
      <c r="I58" s="7">
        <v>58.41</v>
      </c>
      <c r="J58" s="54">
        <v>58.41</v>
      </c>
      <c r="K58" s="8">
        <f t="shared" ref="K58:K67" si="32">ROUND(J58*F58,2)</f>
        <v>455.6</v>
      </c>
      <c r="L58" s="8">
        <f t="shared" ref="L58:L67" si="33">ROUND(K58*(1+B$9),2)</f>
        <v>562.85</v>
      </c>
    </row>
    <row r="59" spans="1:12" x14ac:dyDescent="0.25">
      <c r="A59" s="5" t="s">
        <v>550</v>
      </c>
      <c r="B59" s="5" t="s">
        <v>90</v>
      </c>
      <c r="C59" s="5" t="s">
        <v>385</v>
      </c>
      <c r="D59" s="6" t="s">
        <v>91</v>
      </c>
      <c r="E59" s="10">
        <v>0.39</v>
      </c>
      <c r="F59" s="5">
        <v>0.39</v>
      </c>
      <c r="G59" s="5" t="s">
        <v>4</v>
      </c>
      <c r="H59" s="7">
        <v>142.16</v>
      </c>
      <c r="I59" s="7">
        <v>29.21</v>
      </c>
      <c r="J59" s="54">
        <v>171.37</v>
      </c>
      <c r="K59" s="8">
        <f t="shared" si="32"/>
        <v>66.83</v>
      </c>
      <c r="L59" s="8">
        <f t="shared" si="33"/>
        <v>82.56</v>
      </c>
    </row>
    <row r="60" spans="1:12" ht="28.5" x14ac:dyDescent="0.25">
      <c r="A60" s="5" t="s">
        <v>551</v>
      </c>
      <c r="B60" s="5">
        <v>30111</v>
      </c>
      <c r="C60" s="5" t="s">
        <v>387</v>
      </c>
      <c r="D60" s="6" t="s">
        <v>390</v>
      </c>
      <c r="E60" s="10">
        <v>7.1999999999999993</v>
      </c>
      <c r="F60" s="5">
        <v>7.2</v>
      </c>
      <c r="G60" s="5" t="s">
        <v>2</v>
      </c>
      <c r="H60" s="7">
        <v>0</v>
      </c>
      <c r="I60" s="7">
        <v>0</v>
      </c>
      <c r="J60" s="54">
        <v>127.09</v>
      </c>
      <c r="K60" s="8">
        <f t="shared" si="32"/>
        <v>915.05</v>
      </c>
      <c r="L60" s="8">
        <f t="shared" si="33"/>
        <v>1130.45</v>
      </c>
    </row>
    <row r="61" spans="1:12" ht="28.5" x14ac:dyDescent="0.25">
      <c r="A61" s="5" t="s">
        <v>552</v>
      </c>
      <c r="B61" s="5" t="s">
        <v>74</v>
      </c>
      <c r="C61" s="5" t="s">
        <v>385</v>
      </c>
      <c r="D61" s="6" t="s">
        <v>75</v>
      </c>
      <c r="E61" s="10">
        <v>24</v>
      </c>
      <c r="F61" s="5">
        <v>24</v>
      </c>
      <c r="G61" s="5" t="s">
        <v>2</v>
      </c>
      <c r="H61" s="7">
        <v>42.44</v>
      </c>
      <c r="I61" s="7">
        <v>56.11</v>
      </c>
      <c r="J61" s="54">
        <v>98.55</v>
      </c>
      <c r="K61" s="8">
        <f t="shared" si="32"/>
        <v>2365.1999999999998</v>
      </c>
      <c r="L61" s="8">
        <f t="shared" si="33"/>
        <v>2921.97</v>
      </c>
    </row>
    <row r="62" spans="1:12" ht="28.5" x14ac:dyDescent="0.25">
      <c r="A62" s="5" t="s">
        <v>553</v>
      </c>
      <c r="B62" s="5" t="s">
        <v>76</v>
      </c>
      <c r="C62" s="5" t="s">
        <v>385</v>
      </c>
      <c r="D62" s="6" t="s">
        <v>77</v>
      </c>
      <c r="E62" s="10">
        <v>128.23981211953537</v>
      </c>
      <c r="F62" s="5">
        <v>128.24</v>
      </c>
      <c r="G62" s="5" t="s">
        <v>38</v>
      </c>
      <c r="H62" s="7">
        <v>8.9499999999999993</v>
      </c>
      <c r="I62" s="7">
        <v>2.5099999999999998</v>
      </c>
      <c r="J62" s="54">
        <v>11.46</v>
      </c>
      <c r="K62" s="8">
        <f t="shared" si="32"/>
        <v>1469.63</v>
      </c>
      <c r="L62" s="8">
        <f t="shared" si="33"/>
        <v>1815.58</v>
      </c>
    </row>
    <row r="63" spans="1:12" ht="28.5" x14ac:dyDescent="0.25">
      <c r="A63" s="5" t="s">
        <v>554</v>
      </c>
      <c r="B63" s="5" t="s">
        <v>78</v>
      </c>
      <c r="C63" s="5" t="s">
        <v>385</v>
      </c>
      <c r="D63" s="6" t="s">
        <v>79</v>
      </c>
      <c r="E63" s="10">
        <v>88.534793367140765</v>
      </c>
      <c r="F63" s="5">
        <v>88.53</v>
      </c>
      <c r="G63" s="5" t="s">
        <v>38</v>
      </c>
      <c r="H63" s="7">
        <v>10.31</v>
      </c>
      <c r="I63" s="7">
        <v>2.5099999999999998</v>
      </c>
      <c r="J63" s="54">
        <v>12.82</v>
      </c>
      <c r="K63" s="8">
        <f t="shared" si="32"/>
        <v>1134.95</v>
      </c>
      <c r="L63" s="8">
        <f t="shared" si="33"/>
        <v>1402.12</v>
      </c>
    </row>
    <row r="64" spans="1:12" ht="28.5" x14ac:dyDescent="0.25">
      <c r="A64" s="5" t="s">
        <v>555</v>
      </c>
      <c r="B64" s="5" t="s">
        <v>65</v>
      </c>
      <c r="C64" s="5" t="s">
        <v>385</v>
      </c>
      <c r="D64" s="6" t="s">
        <v>66</v>
      </c>
      <c r="E64" s="10">
        <v>5.46</v>
      </c>
      <c r="F64" s="5"/>
      <c r="G64" s="5" t="s">
        <v>4</v>
      </c>
      <c r="H64" s="7">
        <v>0</v>
      </c>
      <c r="I64" s="7">
        <v>18.16</v>
      </c>
      <c r="J64" s="54">
        <v>18.16</v>
      </c>
      <c r="K64" s="8">
        <f t="shared" ref="K64" si="34">ROUND(J64*F64,2)</f>
        <v>0</v>
      </c>
      <c r="L64" s="8">
        <f t="shared" ref="L64" si="35">ROUND(K64*(1+B$9),2)</f>
        <v>0</v>
      </c>
    </row>
    <row r="65" spans="1:19" x14ac:dyDescent="0.25">
      <c r="A65" s="5" t="s">
        <v>556</v>
      </c>
      <c r="B65" s="5" t="s">
        <v>81</v>
      </c>
      <c r="C65" s="5" t="s">
        <v>385</v>
      </c>
      <c r="D65" s="6" t="s">
        <v>82</v>
      </c>
      <c r="E65" s="10">
        <v>2.34</v>
      </c>
      <c r="F65" s="5">
        <v>2.34</v>
      </c>
      <c r="G65" s="5" t="s">
        <v>4</v>
      </c>
      <c r="H65" s="7">
        <v>477.35</v>
      </c>
      <c r="I65" s="7">
        <v>0</v>
      </c>
      <c r="J65" s="54">
        <v>477.35</v>
      </c>
      <c r="K65" s="8">
        <f t="shared" si="32"/>
        <v>1117</v>
      </c>
      <c r="L65" s="8">
        <f t="shared" si="33"/>
        <v>1379.94</v>
      </c>
    </row>
    <row r="66" spans="1:19" ht="28.5" x14ac:dyDescent="0.25">
      <c r="A66" s="5" t="s">
        <v>557</v>
      </c>
      <c r="B66" s="5" t="s">
        <v>86</v>
      </c>
      <c r="C66" s="5" t="s">
        <v>385</v>
      </c>
      <c r="D66" s="6" t="s">
        <v>87</v>
      </c>
      <c r="E66" s="10">
        <v>2.34</v>
      </c>
      <c r="F66" s="5">
        <v>2.34</v>
      </c>
      <c r="G66" s="5" t="s">
        <v>4</v>
      </c>
      <c r="H66" s="7">
        <v>0</v>
      </c>
      <c r="I66" s="7">
        <v>164.2</v>
      </c>
      <c r="J66" s="54">
        <v>164.2</v>
      </c>
      <c r="K66" s="8">
        <f t="shared" si="32"/>
        <v>384.23</v>
      </c>
      <c r="L66" s="8">
        <f t="shared" si="33"/>
        <v>474.68</v>
      </c>
    </row>
    <row r="67" spans="1:19" ht="42.75" x14ac:dyDescent="0.25">
      <c r="A67" s="5" t="s">
        <v>558</v>
      </c>
      <c r="B67" s="5" t="s">
        <v>173</v>
      </c>
      <c r="C67" s="5" t="s">
        <v>385</v>
      </c>
      <c r="D67" s="6" t="s">
        <v>174</v>
      </c>
      <c r="E67" s="10">
        <v>39</v>
      </c>
      <c r="F67" s="5">
        <v>39</v>
      </c>
      <c r="G67" s="5" t="s">
        <v>2</v>
      </c>
      <c r="H67" s="7">
        <v>11.3</v>
      </c>
      <c r="I67" s="7">
        <v>7.79</v>
      </c>
      <c r="J67" s="54">
        <v>19.09</v>
      </c>
      <c r="K67" s="8">
        <f t="shared" si="32"/>
        <v>744.51</v>
      </c>
      <c r="L67" s="8">
        <f t="shared" si="33"/>
        <v>919.77</v>
      </c>
    </row>
    <row r="68" spans="1:19" x14ac:dyDescent="0.25">
      <c r="A68" s="14"/>
      <c r="B68" s="42" t="s">
        <v>614</v>
      </c>
      <c r="C68" s="42"/>
      <c r="D68" s="42"/>
      <c r="E68" s="42"/>
      <c r="F68" s="42"/>
      <c r="G68" s="42"/>
      <c r="H68" s="42"/>
      <c r="I68" s="42"/>
      <c r="J68" s="51"/>
      <c r="K68" s="42"/>
      <c r="L68" s="18"/>
    </row>
    <row r="69" spans="1:19" ht="42.75" x14ac:dyDescent="0.25">
      <c r="A69" s="5" t="s">
        <v>559</v>
      </c>
      <c r="B69" s="5" t="s">
        <v>92</v>
      </c>
      <c r="C69" s="5" t="s">
        <v>385</v>
      </c>
      <c r="D69" s="6" t="s">
        <v>537</v>
      </c>
      <c r="E69" s="10">
        <v>273</v>
      </c>
      <c r="F69" s="5">
        <v>273</v>
      </c>
      <c r="G69" s="5" t="s">
        <v>3</v>
      </c>
      <c r="H69" s="7">
        <v>28.14</v>
      </c>
      <c r="I69" s="7">
        <v>47.25</v>
      </c>
      <c r="J69" s="54">
        <v>75.39</v>
      </c>
      <c r="K69" s="8">
        <f t="shared" si="30"/>
        <v>20581.47</v>
      </c>
      <c r="L69" s="8">
        <f t="shared" si="31"/>
        <v>25426.35</v>
      </c>
    </row>
    <row r="70" spans="1:19" x14ac:dyDescent="0.25">
      <c r="A70" s="14"/>
      <c r="B70" s="42" t="s">
        <v>472</v>
      </c>
      <c r="C70" s="42"/>
      <c r="D70" s="42"/>
      <c r="E70" s="42"/>
      <c r="F70" s="42"/>
      <c r="G70" s="42"/>
      <c r="H70" s="42"/>
      <c r="I70" s="42"/>
      <c r="J70" s="51"/>
      <c r="K70" s="42"/>
      <c r="L70" s="18"/>
    </row>
    <row r="71" spans="1:19" ht="28.5" x14ac:dyDescent="0.25">
      <c r="A71" s="5" t="s">
        <v>560</v>
      </c>
      <c r="B71" s="5" t="s">
        <v>14</v>
      </c>
      <c r="C71" s="5" t="s">
        <v>385</v>
      </c>
      <c r="D71" s="6" t="s">
        <v>15</v>
      </c>
      <c r="E71" s="10">
        <v>30.02</v>
      </c>
      <c r="F71" s="5">
        <v>30.02</v>
      </c>
      <c r="G71" s="5" t="s">
        <v>2</v>
      </c>
      <c r="H71" s="7">
        <v>1.04</v>
      </c>
      <c r="I71" s="7">
        <v>0.8</v>
      </c>
      <c r="J71" s="54">
        <v>1.84</v>
      </c>
      <c r="K71" s="8">
        <f t="shared" ref="K71:K78" si="36">ROUND(J71*F71,2)</f>
        <v>55.24</v>
      </c>
      <c r="L71" s="8">
        <f t="shared" ref="L71:L78" si="37">ROUND(K71*(1+B$9),2)</f>
        <v>68.239999999999995</v>
      </c>
    </row>
    <row r="72" spans="1:19" x14ac:dyDescent="0.25">
      <c r="A72" s="5" t="s">
        <v>561</v>
      </c>
      <c r="B72" s="5" t="s">
        <v>99</v>
      </c>
      <c r="C72" s="5" t="s">
        <v>385</v>
      </c>
      <c r="D72" s="6" t="s">
        <v>701</v>
      </c>
      <c r="E72" s="10">
        <v>1.224</v>
      </c>
      <c r="F72" s="5">
        <v>1.22</v>
      </c>
      <c r="G72" s="5" t="s">
        <v>4</v>
      </c>
      <c r="H72" s="7">
        <v>999.28</v>
      </c>
      <c r="I72" s="7">
        <v>816.21</v>
      </c>
      <c r="J72" s="54">
        <v>1815.49</v>
      </c>
      <c r="K72" s="8">
        <f t="shared" si="36"/>
        <v>2214.9</v>
      </c>
      <c r="L72" s="8">
        <f t="shared" si="37"/>
        <v>2736.29</v>
      </c>
    </row>
    <row r="73" spans="1:19" x14ac:dyDescent="0.25">
      <c r="A73" s="5" t="s">
        <v>564</v>
      </c>
      <c r="B73" s="5" t="s">
        <v>67</v>
      </c>
      <c r="C73" s="5" t="s">
        <v>385</v>
      </c>
      <c r="D73" s="6" t="s">
        <v>68</v>
      </c>
      <c r="E73" s="10">
        <v>13.32</v>
      </c>
      <c r="F73" s="5">
        <v>13.32</v>
      </c>
      <c r="G73" s="5" t="s">
        <v>4</v>
      </c>
      <c r="H73" s="7">
        <v>0</v>
      </c>
      <c r="I73" s="7">
        <v>11.68</v>
      </c>
      <c r="J73" s="54">
        <v>11.68</v>
      </c>
      <c r="K73" s="8">
        <f t="shared" ref="K73" si="38">ROUND(J73*F73,2)</f>
        <v>155.58000000000001</v>
      </c>
      <c r="L73" s="8">
        <f t="shared" ref="L73" si="39">ROUND(K73*(1+B$9),2)</f>
        <v>192.2</v>
      </c>
    </row>
    <row r="74" spans="1:19" ht="28.5" x14ac:dyDescent="0.25">
      <c r="A74" s="5" t="s">
        <v>565</v>
      </c>
      <c r="B74" s="5" t="s">
        <v>65</v>
      </c>
      <c r="C74" s="5" t="s">
        <v>385</v>
      </c>
      <c r="D74" s="6" t="s">
        <v>66</v>
      </c>
      <c r="E74" s="10">
        <v>13.32</v>
      </c>
      <c r="F74" s="5">
        <v>13.32</v>
      </c>
      <c r="G74" s="5" t="s">
        <v>4</v>
      </c>
      <c r="H74" s="7">
        <v>0</v>
      </c>
      <c r="I74" s="7">
        <v>18.16</v>
      </c>
      <c r="J74" s="54">
        <v>18.16</v>
      </c>
      <c r="K74" s="8">
        <f t="shared" si="36"/>
        <v>241.89</v>
      </c>
      <c r="L74" s="8">
        <f t="shared" si="37"/>
        <v>298.83</v>
      </c>
    </row>
    <row r="75" spans="1:19" ht="28.5" x14ac:dyDescent="0.25">
      <c r="A75" s="5" t="s">
        <v>566</v>
      </c>
      <c r="B75" s="5" t="s">
        <v>97</v>
      </c>
      <c r="C75" s="5" t="s">
        <v>385</v>
      </c>
      <c r="D75" s="6" t="s">
        <v>98</v>
      </c>
      <c r="E75" s="10">
        <v>13.32</v>
      </c>
      <c r="F75" s="5">
        <v>13.32</v>
      </c>
      <c r="G75" s="5" t="s">
        <v>2</v>
      </c>
      <c r="H75" s="7">
        <v>36.83</v>
      </c>
      <c r="I75" s="7">
        <v>31.62</v>
      </c>
      <c r="J75" s="54">
        <v>68.45</v>
      </c>
      <c r="K75" s="8">
        <f t="shared" ref="K75:K76" si="40">ROUND(J75*F75,2)</f>
        <v>911.75</v>
      </c>
      <c r="L75" s="8">
        <f t="shared" ref="L75:L76" si="41">ROUND(K75*(1+B$9),2)</f>
        <v>1126.3800000000001</v>
      </c>
    </row>
    <row r="76" spans="1:19" ht="28.5" x14ac:dyDescent="0.25">
      <c r="A76" s="5" t="s">
        <v>567</v>
      </c>
      <c r="B76" s="5" t="s">
        <v>175</v>
      </c>
      <c r="C76" s="5" t="s">
        <v>385</v>
      </c>
      <c r="D76" s="6" t="s">
        <v>176</v>
      </c>
      <c r="E76" s="10">
        <v>0.13320000000000001</v>
      </c>
      <c r="F76" s="5">
        <v>0.13</v>
      </c>
      <c r="G76" s="5" t="s">
        <v>4</v>
      </c>
      <c r="H76" s="7">
        <v>488.57</v>
      </c>
      <c r="I76" s="7">
        <v>336.84</v>
      </c>
      <c r="J76" s="54">
        <v>825.41</v>
      </c>
      <c r="K76" s="8">
        <f t="shared" si="40"/>
        <v>107.3</v>
      </c>
      <c r="L76" s="8">
        <f t="shared" si="41"/>
        <v>132.56</v>
      </c>
    </row>
    <row r="77" spans="1:19" x14ac:dyDescent="0.25">
      <c r="A77" s="5" t="s">
        <v>568</v>
      </c>
      <c r="B77" s="5" t="s">
        <v>90</v>
      </c>
      <c r="C77" s="5" t="s">
        <v>385</v>
      </c>
      <c r="D77" s="6" t="s">
        <v>91</v>
      </c>
      <c r="E77" s="10">
        <v>1.5010000000000001</v>
      </c>
      <c r="F77" s="5">
        <v>1.5</v>
      </c>
      <c r="G77" s="5" t="s">
        <v>4</v>
      </c>
      <c r="H77" s="7">
        <v>142.16</v>
      </c>
      <c r="I77" s="7">
        <v>29.21</v>
      </c>
      <c r="J77" s="54">
        <v>171.37</v>
      </c>
      <c r="K77" s="8">
        <f t="shared" si="36"/>
        <v>257.06</v>
      </c>
      <c r="L77" s="8">
        <f t="shared" si="37"/>
        <v>317.57</v>
      </c>
    </row>
    <row r="78" spans="1:19" ht="85.5" x14ac:dyDescent="0.25">
      <c r="A78" s="5" t="s">
        <v>730</v>
      </c>
      <c r="B78" s="5" t="s">
        <v>410</v>
      </c>
      <c r="C78" s="5" t="s">
        <v>396</v>
      </c>
      <c r="D78" s="6" t="s">
        <v>721</v>
      </c>
      <c r="E78" s="10">
        <v>30.02</v>
      </c>
      <c r="F78" s="5">
        <v>30.02</v>
      </c>
      <c r="G78" s="5" t="s">
        <v>2</v>
      </c>
      <c r="H78" s="7">
        <v>0</v>
      </c>
      <c r="I78" s="7">
        <v>0</v>
      </c>
      <c r="J78" s="54" t="s">
        <v>722</v>
      </c>
      <c r="K78" s="8">
        <f t="shared" si="36"/>
        <v>2367.98</v>
      </c>
      <c r="L78" s="8">
        <f t="shared" si="37"/>
        <v>2925.4</v>
      </c>
    </row>
    <row r="79" spans="1:19" x14ac:dyDescent="0.25">
      <c r="A79" s="14"/>
      <c r="B79" s="42" t="s">
        <v>700</v>
      </c>
      <c r="C79" s="42"/>
      <c r="D79" s="42"/>
      <c r="E79" s="42"/>
      <c r="F79" s="42"/>
      <c r="G79" s="42"/>
      <c r="H79" s="42"/>
      <c r="I79" s="42"/>
      <c r="J79" s="51"/>
      <c r="K79" s="42"/>
      <c r="L79" s="18"/>
    </row>
    <row r="80" spans="1:19" x14ac:dyDescent="0.25">
      <c r="A80" s="5" t="s">
        <v>696</v>
      </c>
      <c r="B80" s="5" t="s">
        <v>67</v>
      </c>
      <c r="C80" s="5" t="s">
        <v>385</v>
      </c>
      <c r="D80" s="6" t="s">
        <v>68</v>
      </c>
      <c r="E80" s="10">
        <v>12</v>
      </c>
      <c r="F80" s="5">
        <v>12</v>
      </c>
      <c r="G80" s="5" t="s">
        <v>4</v>
      </c>
      <c r="H80" s="7">
        <v>0</v>
      </c>
      <c r="I80" s="7">
        <v>11.68</v>
      </c>
      <c r="J80" s="54">
        <v>11.68</v>
      </c>
      <c r="K80" s="8">
        <f t="shared" ref="K80:K84" si="42">ROUND(J80*F80,2)</f>
        <v>140.16</v>
      </c>
      <c r="L80" s="8">
        <f t="shared" ref="L80:L84" si="43">ROUND(K80*(1+B$9),2)</f>
        <v>173.15</v>
      </c>
      <c r="M80" s="55"/>
      <c r="N80" s="56"/>
      <c r="O80" s="56"/>
      <c r="P80" s="56"/>
      <c r="Q80" s="56"/>
      <c r="R80" s="56"/>
      <c r="S80" s="56"/>
    </row>
    <row r="81" spans="1:19" ht="28.5" x14ac:dyDescent="0.25">
      <c r="A81" s="5" t="s">
        <v>697</v>
      </c>
      <c r="B81" s="5" t="s">
        <v>65</v>
      </c>
      <c r="C81" s="5" t="s">
        <v>385</v>
      </c>
      <c r="D81" s="6" t="s">
        <v>66</v>
      </c>
      <c r="E81" s="10">
        <v>12</v>
      </c>
      <c r="F81" s="5">
        <v>12</v>
      </c>
      <c r="G81" s="5" t="s">
        <v>4</v>
      </c>
      <c r="H81" s="7">
        <v>0</v>
      </c>
      <c r="I81" s="7">
        <v>18.16</v>
      </c>
      <c r="J81" s="54">
        <v>18.16</v>
      </c>
      <c r="K81" s="8">
        <f t="shared" si="42"/>
        <v>217.92</v>
      </c>
      <c r="L81" s="8">
        <f t="shared" si="43"/>
        <v>269.22000000000003</v>
      </c>
      <c r="M81" s="55"/>
      <c r="N81" s="56"/>
      <c r="O81" s="56"/>
      <c r="P81" s="56"/>
      <c r="Q81" s="56"/>
      <c r="R81" s="56"/>
      <c r="S81" s="56"/>
    </row>
    <row r="82" spans="1:19" ht="42.75" x14ac:dyDescent="0.25">
      <c r="A82" s="5" t="s">
        <v>698</v>
      </c>
      <c r="B82" s="5" t="s">
        <v>92</v>
      </c>
      <c r="C82" s="5" t="s">
        <v>385</v>
      </c>
      <c r="D82" s="6" t="s">
        <v>537</v>
      </c>
      <c r="E82" s="10">
        <v>18</v>
      </c>
      <c r="F82" s="5">
        <v>18</v>
      </c>
      <c r="G82" s="5" t="s">
        <v>3</v>
      </c>
      <c r="H82" s="7">
        <v>28.14</v>
      </c>
      <c r="I82" s="7">
        <v>47.25</v>
      </c>
      <c r="J82" s="54">
        <v>75.39</v>
      </c>
      <c r="K82" s="8">
        <f t="shared" ref="K82" si="44">ROUND(J82*F82,2)</f>
        <v>1357.02</v>
      </c>
      <c r="L82" s="8">
        <f t="shared" ref="L82" si="45">ROUND(K82*(1+B$9),2)</f>
        <v>1676.46</v>
      </c>
      <c r="M82" s="55"/>
      <c r="N82" s="56"/>
      <c r="O82" s="56"/>
      <c r="P82" s="56"/>
      <c r="Q82" s="56"/>
      <c r="R82" s="56"/>
      <c r="S82" s="56"/>
    </row>
    <row r="83" spans="1:19" x14ac:dyDescent="0.25">
      <c r="A83" s="5" t="s">
        <v>699</v>
      </c>
      <c r="B83" s="5" t="s">
        <v>99</v>
      </c>
      <c r="C83" s="5" t="s">
        <v>385</v>
      </c>
      <c r="D83" s="6" t="s">
        <v>701</v>
      </c>
      <c r="E83" s="10">
        <v>0.12959999999999999</v>
      </c>
      <c r="F83" s="5">
        <v>0.13</v>
      </c>
      <c r="G83" s="5" t="s">
        <v>4</v>
      </c>
      <c r="H83" s="7">
        <v>999.28</v>
      </c>
      <c r="I83" s="7">
        <v>816.21</v>
      </c>
      <c r="J83" s="54">
        <v>1815.49</v>
      </c>
      <c r="K83" s="8">
        <f t="shared" si="42"/>
        <v>236.01</v>
      </c>
      <c r="L83" s="8">
        <f t="shared" si="43"/>
        <v>291.57</v>
      </c>
      <c r="M83" s="55"/>
      <c r="N83" s="56"/>
      <c r="O83" s="56"/>
      <c r="P83" s="56"/>
      <c r="Q83" s="56"/>
      <c r="R83" s="56"/>
      <c r="S83" s="56"/>
    </row>
    <row r="84" spans="1:19" ht="57" x14ac:dyDescent="0.25">
      <c r="A84" s="5" t="s">
        <v>702</v>
      </c>
      <c r="B84" s="5" t="s">
        <v>404</v>
      </c>
      <c r="C84" s="5" t="s">
        <v>396</v>
      </c>
      <c r="D84" s="6" t="s">
        <v>405</v>
      </c>
      <c r="E84" s="10">
        <v>30</v>
      </c>
      <c r="F84" s="5">
        <v>30</v>
      </c>
      <c r="G84" s="5" t="s">
        <v>3</v>
      </c>
      <c r="H84" s="7">
        <v>0</v>
      </c>
      <c r="I84" s="7">
        <v>0</v>
      </c>
      <c r="J84" s="54" t="s">
        <v>421</v>
      </c>
      <c r="K84" s="8">
        <f t="shared" si="42"/>
        <v>1194.3</v>
      </c>
      <c r="L84" s="8">
        <f t="shared" si="43"/>
        <v>1475.44</v>
      </c>
      <c r="M84" s="55"/>
      <c r="N84" s="56"/>
      <c r="O84" s="56"/>
      <c r="P84" s="56"/>
      <c r="Q84" s="56"/>
      <c r="R84" s="56"/>
      <c r="S84" s="56"/>
    </row>
    <row r="85" spans="1:19" ht="28.5" x14ac:dyDescent="0.25">
      <c r="A85" s="5" t="s">
        <v>703</v>
      </c>
      <c r="B85" s="5" t="s">
        <v>95</v>
      </c>
      <c r="C85" s="5" t="s">
        <v>385</v>
      </c>
      <c r="D85" s="6" t="s">
        <v>96</v>
      </c>
      <c r="E85" s="10">
        <v>9</v>
      </c>
      <c r="F85" s="5">
        <v>9</v>
      </c>
      <c r="G85" s="5" t="s">
        <v>2</v>
      </c>
      <c r="H85" s="7">
        <v>99.05</v>
      </c>
      <c r="I85" s="7">
        <v>113.4</v>
      </c>
      <c r="J85" s="54">
        <v>212.45</v>
      </c>
      <c r="K85" s="8">
        <f t="shared" ref="K85:K90" si="46">ROUND(J85*F85,2)</f>
        <v>1912.05</v>
      </c>
      <c r="L85" s="8">
        <f t="shared" ref="L85:L90" si="47">ROUND(K85*(1+B$9),2)</f>
        <v>2362.15</v>
      </c>
    </row>
    <row r="86" spans="1:19" ht="42.75" x14ac:dyDescent="0.25">
      <c r="A86" s="5" t="s">
        <v>704</v>
      </c>
      <c r="B86" s="5" t="s">
        <v>173</v>
      </c>
      <c r="C86" s="5" t="s">
        <v>385</v>
      </c>
      <c r="D86" s="6" t="s">
        <v>174</v>
      </c>
      <c r="E86" s="10">
        <v>9</v>
      </c>
      <c r="F86" s="5">
        <v>9</v>
      </c>
      <c r="G86" s="5" t="s">
        <v>2</v>
      </c>
      <c r="H86" s="7">
        <v>11.3</v>
      </c>
      <c r="I86" s="7">
        <v>7.79</v>
      </c>
      <c r="J86" s="54">
        <v>19.09</v>
      </c>
      <c r="K86" s="8">
        <f t="shared" ref="K86" si="48">ROUND(J86*F86,2)</f>
        <v>171.81</v>
      </c>
      <c r="L86" s="8">
        <f t="shared" ref="L86" si="49">ROUND(K86*(1+B$9),2)</f>
        <v>212.25</v>
      </c>
    </row>
    <row r="87" spans="1:19" x14ac:dyDescent="0.25">
      <c r="A87" s="5" t="s">
        <v>705</v>
      </c>
      <c r="B87" s="5" t="s">
        <v>112</v>
      </c>
      <c r="C87" s="5" t="s">
        <v>385</v>
      </c>
      <c r="D87" s="6" t="s">
        <v>113</v>
      </c>
      <c r="E87" s="10">
        <v>9</v>
      </c>
      <c r="F87" s="5">
        <v>9</v>
      </c>
      <c r="G87" s="5" t="s">
        <v>2</v>
      </c>
      <c r="H87" s="7">
        <v>2.37</v>
      </c>
      <c r="I87" s="7">
        <v>4.5599999999999996</v>
      </c>
      <c r="J87" s="54">
        <v>6.93</v>
      </c>
      <c r="K87" s="8">
        <f t="shared" si="46"/>
        <v>62.37</v>
      </c>
      <c r="L87" s="8">
        <f t="shared" si="47"/>
        <v>77.05</v>
      </c>
    </row>
    <row r="88" spans="1:19" ht="28.5" x14ac:dyDescent="0.25">
      <c r="A88" s="5" t="s">
        <v>706</v>
      </c>
      <c r="B88" s="5" t="s">
        <v>117</v>
      </c>
      <c r="C88" s="5" t="s">
        <v>385</v>
      </c>
      <c r="D88" s="6" t="s">
        <v>451</v>
      </c>
      <c r="E88" s="10">
        <v>9</v>
      </c>
      <c r="F88" s="5">
        <v>9</v>
      </c>
      <c r="G88" s="5" t="s">
        <v>2</v>
      </c>
      <c r="H88" s="7">
        <v>9.5500000000000007</v>
      </c>
      <c r="I88" s="7">
        <v>17.27</v>
      </c>
      <c r="J88" s="54">
        <v>26.82</v>
      </c>
      <c r="K88" s="8">
        <f t="shared" si="46"/>
        <v>241.38</v>
      </c>
      <c r="L88" s="8">
        <f t="shared" si="47"/>
        <v>298.2</v>
      </c>
    </row>
    <row r="89" spans="1:19" ht="28.5" x14ac:dyDescent="0.25">
      <c r="A89" s="5" t="s">
        <v>707</v>
      </c>
      <c r="B89" s="5" t="s">
        <v>184</v>
      </c>
      <c r="C89" s="5" t="s">
        <v>385</v>
      </c>
      <c r="D89" s="6" t="s">
        <v>185</v>
      </c>
      <c r="E89" s="10">
        <v>9</v>
      </c>
      <c r="F89" s="5">
        <v>9</v>
      </c>
      <c r="G89" s="5" t="s">
        <v>2</v>
      </c>
      <c r="H89" s="7">
        <v>10.46</v>
      </c>
      <c r="I89" s="7">
        <v>20.57</v>
      </c>
      <c r="J89" s="54">
        <v>31.03</v>
      </c>
      <c r="K89" s="8">
        <f t="shared" si="46"/>
        <v>279.27</v>
      </c>
      <c r="L89" s="8">
        <f t="shared" si="47"/>
        <v>345.01</v>
      </c>
    </row>
    <row r="90" spans="1:19" x14ac:dyDescent="0.25">
      <c r="A90" s="5" t="s">
        <v>708</v>
      </c>
      <c r="B90" s="5" t="s">
        <v>90</v>
      </c>
      <c r="C90" s="5" t="s">
        <v>385</v>
      </c>
      <c r="D90" s="6" t="s">
        <v>91</v>
      </c>
      <c r="E90" s="10">
        <v>1</v>
      </c>
      <c r="F90" s="5">
        <v>1</v>
      </c>
      <c r="G90" s="5" t="s">
        <v>4</v>
      </c>
      <c r="H90" s="7">
        <v>142.16</v>
      </c>
      <c r="I90" s="7">
        <v>29.21</v>
      </c>
      <c r="J90" s="54">
        <v>171.37</v>
      </c>
      <c r="K90" s="8">
        <f t="shared" si="46"/>
        <v>171.37</v>
      </c>
      <c r="L90" s="8">
        <f t="shared" si="47"/>
        <v>211.71</v>
      </c>
    </row>
    <row r="91" spans="1:19" ht="28.5" x14ac:dyDescent="0.25">
      <c r="A91" s="5" t="s">
        <v>709</v>
      </c>
      <c r="B91" s="5" t="s">
        <v>80</v>
      </c>
      <c r="C91" s="5" t="s">
        <v>385</v>
      </c>
      <c r="D91" s="6" t="s">
        <v>689</v>
      </c>
      <c r="E91" s="10">
        <v>1.2</v>
      </c>
      <c r="F91" s="5">
        <v>1.2</v>
      </c>
      <c r="G91" s="5" t="s">
        <v>4</v>
      </c>
      <c r="H91" s="7">
        <v>436.41</v>
      </c>
      <c r="I91" s="7">
        <v>0</v>
      </c>
      <c r="J91" s="54">
        <v>436.41</v>
      </c>
      <c r="K91" s="8">
        <f t="shared" ref="K91" si="50">ROUND(J91*F91,2)</f>
        <v>523.69000000000005</v>
      </c>
      <c r="L91" s="8">
        <f t="shared" ref="L91" si="51">ROUND(K91*(1+B$9),2)</f>
        <v>646.97</v>
      </c>
    </row>
    <row r="92" spans="1:19" ht="42.75" x14ac:dyDescent="0.25">
      <c r="A92" s="5" t="s">
        <v>710</v>
      </c>
      <c r="B92" s="5" t="s">
        <v>84</v>
      </c>
      <c r="C92" s="5" t="s">
        <v>385</v>
      </c>
      <c r="D92" s="6" t="s">
        <v>85</v>
      </c>
      <c r="E92" s="10">
        <v>1.2</v>
      </c>
      <c r="F92" s="5">
        <v>1.2</v>
      </c>
      <c r="G92" s="5" t="s">
        <v>4</v>
      </c>
      <c r="H92" s="7">
        <v>0</v>
      </c>
      <c r="I92" s="7">
        <v>82.1</v>
      </c>
      <c r="J92" s="54">
        <v>82.1</v>
      </c>
      <c r="K92" s="8">
        <f t="shared" ref="K92" si="52">ROUND(J92*F92,2)</f>
        <v>98.52</v>
      </c>
      <c r="L92" s="8">
        <f t="shared" ref="L92" si="53">ROUND(K92*(1+B$9),2)</f>
        <v>121.71</v>
      </c>
    </row>
    <row r="93" spans="1:19" ht="28.5" x14ac:dyDescent="0.25">
      <c r="A93" s="5" t="s">
        <v>711</v>
      </c>
      <c r="B93" s="5" t="s">
        <v>111</v>
      </c>
      <c r="C93" s="5" t="s">
        <v>385</v>
      </c>
      <c r="D93" s="6" t="s">
        <v>692</v>
      </c>
      <c r="E93" s="10">
        <v>0.4</v>
      </c>
      <c r="F93" s="5">
        <v>0.4</v>
      </c>
      <c r="G93" s="5" t="s">
        <v>4</v>
      </c>
      <c r="H93" s="7">
        <v>473.97</v>
      </c>
      <c r="I93" s="7">
        <v>307.64</v>
      </c>
      <c r="J93" s="54">
        <v>781.61</v>
      </c>
      <c r="K93" s="8">
        <f t="shared" ref="K93" si="54">ROUND(J93*F93,2)</f>
        <v>312.64</v>
      </c>
      <c r="L93" s="8">
        <f t="shared" ref="L93" si="55">ROUND(K93*(1+B$9),2)</f>
        <v>386.24</v>
      </c>
    </row>
    <row r="94" spans="1:19" x14ac:dyDescent="0.25">
      <c r="A94" s="14"/>
      <c r="B94" s="42" t="s">
        <v>442</v>
      </c>
      <c r="C94" s="42"/>
      <c r="D94" s="42"/>
      <c r="E94" s="42"/>
      <c r="F94" s="42"/>
      <c r="G94" s="42"/>
      <c r="H94" s="42"/>
      <c r="I94" s="42"/>
      <c r="J94" s="51"/>
      <c r="K94" s="42"/>
      <c r="L94" s="18"/>
    </row>
    <row r="95" spans="1:19" ht="57" x14ac:dyDescent="0.25">
      <c r="A95" s="5" t="s">
        <v>712</v>
      </c>
      <c r="B95" s="5" t="s">
        <v>59</v>
      </c>
      <c r="C95" s="5" t="s">
        <v>385</v>
      </c>
      <c r="D95" s="6" t="s">
        <v>60</v>
      </c>
      <c r="E95" s="10">
        <v>6.8719130118596503</v>
      </c>
      <c r="F95" s="5">
        <v>6.87</v>
      </c>
      <c r="G95" s="5" t="s">
        <v>4</v>
      </c>
      <c r="H95" s="7">
        <v>82.65</v>
      </c>
      <c r="I95" s="7">
        <v>11.68</v>
      </c>
      <c r="J95" s="54">
        <v>94.33</v>
      </c>
      <c r="K95" s="8">
        <f t="shared" si="30"/>
        <v>648.04999999999995</v>
      </c>
      <c r="L95" s="8">
        <f t="shared" si="31"/>
        <v>800.6</v>
      </c>
    </row>
    <row r="96" spans="1:19" x14ac:dyDescent="0.25">
      <c r="A96" s="14" t="s">
        <v>443</v>
      </c>
      <c r="B96" s="41" t="s">
        <v>444</v>
      </c>
      <c r="C96" s="41"/>
      <c r="D96" s="41"/>
      <c r="E96" s="41"/>
      <c r="F96" s="41"/>
      <c r="G96" s="41"/>
      <c r="H96" s="41"/>
      <c r="I96" s="41"/>
      <c r="J96" s="50"/>
      <c r="K96" s="41"/>
      <c r="L96" s="23">
        <f>SUM(L97:L107)</f>
        <v>100856.05</v>
      </c>
    </row>
    <row r="97" spans="1:14" ht="42.75" x14ac:dyDescent="0.25">
      <c r="A97" s="5" t="s">
        <v>569</v>
      </c>
      <c r="B97" s="12" t="s">
        <v>1</v>
      </c>
      <c r="C97" s="5" t="s">
        <v>385</v>
      </c>
      <c r="D97" s="6" t="s">
        <v>728</v>
      </c>
      <c r="E97" s="10">
        <v>1</v>
      </c>
      <c r="F97" s="5">
        <v>1</v>
      </c>
      <c r="G97" s="5" t="s">
        <v>0</v>
      </c>
      <c r="H97" s="7">
        <v>0</v>
      </c>
      <c r="I97" s="7">
        <v>2294.69</v>
      </c>
      <c r="J97" s="54">
        <v>2294.69</v>
      </c>
      <c r="K97" s="8">
        <f t="shared" ref="K97" si="56">ROUND(J97*F97,2)</f>
        <v>2294.69</v>
      </c>
      <c r="L97" s="8">
        <f t="shared" ref="L97" si="57">ROUND(K97*(1+B$9),2)</f>
        <v>2834.86</v>
      </c>
    </row>
    <row r="98" spans="1:14" ht="28.5" x14ac:dyDescent="0.25">
      <c r="A98" s="5" t="s">
        <v>570</v>
      </c>
      <c r="B98" s="5">
        <v>30104</v>
      </c>
      <c r="C98" s="5" t="s">
        <v>387</v>
      </c>
      <c r="D98" s="6" t="s">
        <v>389</v>
      </c>
      <c r="E98" s="10">
        <v>319.36000000000007</v>
      </c>
      <c r="F98" s="5">
        <v>319.36</v>
      </c>
      <c r="G98" s="5" t="s">
        <v>2</v>
      </c>
      <c r="H98" s="7">
        <v>0</v>
      </c>
      <c r="I98" s="7">
        <v>0</v>
      </c>
      <c r="J98" s="54">
        <v>103.49</v>
      </c>
      <c r="K98" s="8">
        <f t="shared" si="6"/>
        <v>33050.57</v>
      </c>
      <c r="L98" s="8">
        <f t="shared" si="7"/>
        <v>40830.67</v>
      </c>
    </row>
    <row r="99" spans="1:14" ht="28.5" x14ac:dyDescent="0.25">
      <c r="A99" s="5" t="s">
        <v>571</v>
      </c>
      <c r="B99" s="5">
        <v>30111</v>
      </c>
      <c r="C99" s="5" t="s">
        <v>387</v>
      </c>
      <c r="D99" s="6" t="s">
        <v>390</v>
      </c>
      <c r="E99" s="10">
        <v>12.3</v>
      </c>
      <c r="F99" s="5">
        <v>12.3</v>
      </c>
      <c r="G99" s="5" t="s">
        <v>2</v>
      </c>
      <c r="H99" s="7">
        <v>0</v>
      </c>
      <c r="I99" s="7">
        <v>0</v>
      </c>
      <c r="J99" s="54">
        <v>127.09</v>
      </c>
      <c r="K99" s="8">
        <f t="shared" ref="K99" si="58">ROUND(J99*F99,2)</f>
        <v>1563.21</v>
      </c>
      <c r="L99" s="8">
        <f t="shared" ref="L99" si="59">ROUND(K99*(1+B$9),2)</f>
        <v>1931.19</v>
      </c>
    </row>
    <row r="100" spans="1:14" ht="28.5" x14ac:dyDescent="0.25">
      <c r="A100" s="5" t="s">
        <v>572</v>
      </c>
      <c r="B100" s="5" t="s">
        <v>76</v>
      </c>
      <c r="C100" s="5" t="s">
        <v>385</v>
      </c>
      <c r="D100" s="6" t="s">
        <v>77</v>
      </c>
      <c r="E100" s="10">
        <v>1126.4823474661516</v>
      </c>
      <c r="F100" s="5">
        <v>1126.48</v>
      </c>
      <c r="G100" s="5" t="s">
        <v>38</v>
      </c>
      <c r="H100" s="7">
        <v>8.9499999999999993</v>
      </c>
      <c r="I100" s="7">
        <v>2.5099999999999998</v>
      </c>
      <c r="J100" s="54">
        <v>11.46</v>
      </c>
      <c r="K100" s="8">
        <f t="shared" si="6"/>
        <v>12909.46</v>
      </c>
      <c r="L100" s="8">
        <f t="shared" si="7"/>
        <v>15948.35</v>
      </c>
    </row>
    <row r="101" spans="1:14" ht="28.5" x14ac:dyDescent="0.25">
      <c r="A101" s="5" t="s">
        <v>573</v>
      </c>
      <c r="B101" s="5" t="s">
        <v>78</v>
      </c>
      <c r="C101" s="5" t="s">
        <v>385</v>
      </c>
      <c r="D101" s="6" t="s">
        <v>79</v>
      </c>
      <c r="E101" s="10">
        <v>736.03640915420192</v>
      </c>
      <c r="F101" s="5">
        <v>736.04</v>
      </c>
      <c r="G101" s="5" t="s">
        <v>38</v>
      </c>
      <c r="H101" s="7">
        <v>10.31</v>
      </c>
      <c r="I101" s="7">
        <v>2.5099999999999998</v>
      </c>
      <c r="J101" s="54">
        <v>12.82</v>
      </c>
      <c r="K101" s="8">
        <f t="shared" si="6"/>
        <v>9436.0300000000007</v>
      </c>
      <c r="L101" s="8">
        <f t="shared" si="7"/>
        <v>11657.27</v>
      </c>
    </row>
    <row r="102" spans="1:14" x14ac:dyDescent="0.25">
      <c r="A102" s="5" t="s">
        <v>606</v>
      </c>
      <c r="B102" s="5" t="s">
        <v>81</v>
      </c>
      <c r="C102" s="5" t="s">
        <v>385</v>
      </c>
      <c r="D102" s="6" t="s">
        <v>82</v>
      </c>
      <c r="E102" s="10">
        <v>28.470000000000002</v>
      </c>
      <c r="F102" s="5">
        <v>28.47</v>
      </c>
      <c r="G102" s="5" t="s">
        <v>4</v>
      </c>
      <c r="H102" s="7">
        <v>477.35</v>
      </c>
      <c r="I102" s="7">
        <v>0</v>
      </c>
      <c r="J102" s="54">
        <v>477.35</v>
      </c>
      <c r="K102" s="8">
        <f t="shared" si="6"/>
        <v>13590.15</v>
      </c>
      <c r="L102" s="8">
        <f t="shared" si="7"/>
        <v>16789.27</v>
      </c>
    </row>
    <row r="103" spans="1:14" ht="28.5" x14ac:dyDescent="0.25">
      <c r="A103" s="5" t="s">
        <v>607</v>
      </c>
      <c r="B103" s="5" t="s">
        <v>88</v>
      </c>
      <c r="C103" s="5" t="s">
        <v>385</v>
      </c>
      <c r="D103" s="6" t="s">
        <v>89</v>
      </c>
      <c r="E103" s="10">
        <v>28.470000000000002</v>
      </c>
      <c r="F103" s="5">
        <v>28.47</v>
      </c>
      <c r="G103" s="5" t="s">
        <v>4</v>
      </c>
      <c r="H103" s="7">
        <v>0</v>
      </c>
      <c r="I103" s="7">
        <v>113.42</v>
      </c>
      <c r="J103" s="54">
        <v>113.42</v>
      </c>
      <c r="K103" s="8">
        <f t="shared" si="6"/>
        <v>3229.07</v>
      </c>
      <c r="L103" s="8">
        <f t="shared" si="7"/>
        <v>3989.19</v>
      </c>
    </row>
    <row r="104" spans="1:14" ht="57" x14ac:dyDescent="0.25">
      <c r="A104" s="5" t="s">
        <v>608</v>
      </c>
      <c r="B104" s="5" t="s">
        <v>94</v>
      </c>
      <c r="C104" s="5" t="s">
        <v>385</v>
      </c>
      <c r="D104" s="6" t="s">
        <v>611</v>
      </c>
      <c r="E104" s="10">
        <v>19.22</v>
      </c>
      <c r="F104" s="5">
        <v>19.22</v>
      </c>
      <c r="G104" s="5" t="s">
        <v>2</v>
      </c>
      <c r="H104" s="7">
        <v>166.8</v>
      </c>
      <c r="I104" s="7">
        <v>37.67</v>
      </c>
      <c r="J104" s="54">
        <v>204.47</v>
      </c>
      <c r="K104" s="8">
        <f t="shared" ref="K104:K107" si="60">ROUND(J104*F104,2)</f>
        <v>3929.91</v>
      </c>
      <c r="L104" s="8">
        <f t="shared" ref="L104:L107" si="61">ROUND(K104*(1+B$9),2)</f>
        <v>4855.01</v>
      </c>
    </row>
    <row r="105" spans="1:14" ht="28.5" x14ac:dyDescent="0.25">
      <c r="A105" s="5" t="s">
        <v>609</v>
      </c>
      <c r="B105" s="5" t="s">
        <v>111</v>
      </c>
      <c r="C105" s="5" t="s">
        <v>385</v>
      </c>
      <c r="D105" s="6" t="s">
        <v>692</v>
      </c>
      <c r="E105" s="10">
        <v>0.38439999999999996</v>
      </c>
      <c r="F105" s="5">
        <v>0.38</v>
      </c>
      <c r="G105" s="5" t="s">
        <v>4</v>
      </c>
      <c r="H105" s="7">
        <v>473.97</v>
      </c>
      <c r="I105" s="7">
        <v>307.64</v>
      </c>
      <c r="J105" s="54">
        <v>781.61</v>
      </c>
      <c r="K105" s="8">
        <f t="shared" si="60"/>
        <v>297.01</v>
      </c>
      <c r="L105" s="8">
        <f t="shared" si="61"/>
        <v>366.93</v>
      </c>
    </row>
    <row r="106" spans="1:14" x14ac:dyDescent="0.25">
      <c r="A106" s="5" t="s">
        <v>610</v>
      </c>
      <c r="B106" s="5" t="s">
        <v>69</v>
      </c>
      <c r="C106" s="5" t="s">
        <v>385</v>
      </c>
      <c r="D106" s="6" t="s">
        <v>70</v>
      </c>
      <c r="E106" s="10">
        <v>57.66</v>
      </c>
      <c r="F106" s="5">
        <v>57.66</v>
      </c>
      <c r="G106" s="5" t="s">
        <v>71</v>
      </c>
      <c r="H106" s="7">
        <v>6.45</v>
      </c>
      <c r="I106" s="7">
        <v>1.95</v>
      </c>
      <c r="J106" s="54">
        <v>8.4</v>
      </c>
      <c r="K106" s="8">
        <f t="shared" si="60"/>
        <v>484.34</v>
      </c>
      <c r="L106" s="8">
        <f t="shared" si="61"/>
        <v>598.35</v>
      </c>
    </row>
    <row r="107" spans="1:14" ht="28.5" x14ac:dyDescent="0.25">
      <c r="A107" s="5" t="s">
        <v>729</v>
      </c>
      <c r="B107" s="5" t="s">
        <v>72</v>
      </c>
      <c r="C107" s="5" t="s">
        <v>385</v>
      </c>
      <c r="D107" s="6" t="s">
        <v>73</v>
      </c>
      <c r="E107" s="10">
        <v>57.66</v>
      </c>
      <c r="F107" s="5">
        <v>57.66</v>
      </c>
      <c r="G107" s="5" t="s">
        <v>4</v>
      </c>
      <c r="H107" s="7">
        <v>0</v>
      </c>
      <c r="I107" s="7">
        <v>14.81</v>
      </c>
      <c r="J107" s="54">
        <v>14.81</v>
      </c>
      <c r="K107" s="8">
        <f t="shared" si="60"/>
        <v>853.94</v>
      </c>
      <c r="L107" s="8">
        <f t="shared" si="61"/>
        <v>1054.96</v>
      </c>
    </row>
    <row r="108" spans="1:14" x14ac:dyDescent="0.25">
      <c r="A108" s="14" t="s">
        <v>445</v>
      </c>
      <c r="B108" s="41" t="s">
        <v>425</v>
      </c>
      <c r="C108" s="41"/>
      <c r="D108" s="41"/>
      <c r="E108" s="41"/>
      <c r="F108" s="41"/>
      <c r="G108" s="41"/>
      <c r="H108" s="41"/>
      <c r="I108" s="41"/>
      <c r="J108" s="50"/>
      <c r="K108" s="41"/>
      <c r="L108" s="23">
        <f>SUM(L110:L123)</f>
        <v>702503.12</v>
      </c>
    </row>
    <row r="109" spans="1:14" x14ac:dyDescent="0.25">
      <c r="A109" s="19"/>
      <c r="B109" s="42" t="s">
        <v>727</v>
      </c>
      <c r="C109" s="42"/>
      <c r="D109" s="42"/>
      <c r="E109" s="42"/>
      <c r="F109" s="42"/>
      <c r="G109" s="42"/>
      <c r="H109" s="42"/>
      <c r="I109" s="42"/>
      <c r="J109" s="51"/>
      <c r="K109" s="42"/>
      <c r="L109" s="20"/>
    </row>
    <row r="110" spans="1:14" ht="71.25" x14ac:dyDescent="0.25">
      <c r="A110" s="5" t="s">
        <v>516</v>
      </c>
      <c r="B110" s="5" t="s">
        <v>102</v>
      </c>
      <c r="C110" s="5" t="s">
        <v>385</v>
      </c>
      <c r="D110" s="6" t="s">
        <v>726</v>
      </c>
      <c r="E110" s="10">
        <v>11281.887519999998</v>
      </c>
      <c r="F110" s="5">
        <v>11281.89</v>
      </c>
      <c r="G110" s="5" t="s">
        <v>38</v>
      </c>
      <c r="H110" s="7">
        <v>24.01</v>
      </c>
      <c r="I110" s="7">
        <v>0</v>
      </c>
      <c r="J110" s="54">
        <v>24.01</v>
      </c>
      <c r="K110" s="8">
        <f t="shared" si="6"/>
        <v>270878.18</v>
      </c>
      <c r="L110" s="8">
        <f t="shared" si="7"/>
        <v>334642.90000000002</v>
      </c>
    </row>
    <row r="111" spans="1:14" ht="28.5" x14ac:dyDescent="0.25">
      <c r="A111" s="5" t="s">
        <v>497</v>
      </c>
      <c r="B111" s="5" t="s">
        <v>182</v>
      </c>
      <c r="C111" s="5" t="s">
        <v>385</v>
      </c>
      <c r="D111" s="6" t="s">
        <v>183</v>
      </c>
      <c r="E111" s="10">
        <v>11281.887519999998</v>
      </c>
      <c r="F111" s="5">
        <v>11281.89</v>
      </c>
      <c r="G111" s="5" t="s">
        <v>38</v>
      </c>
      <c r="H111" s="7">
        <v>3.75</v>
      </c>
      <c r="I111" s="7">
        <v>0</v>
      </c>
      <c r="J111" s="54">
        <v>3.75</v>
      </c>
      <c r="K111" s="8">
        <f t="shared" ref="K111" si="62">ROUND(J111*F111,2)</f>
        <v>42307.09</v>
      </c>
      <c r="L111" s="8">
        <f t="shared" ref="L111" si="63">ROUND(K111*(1+B$9),2)</f>
        <v>52266.18</v>
      </c>
    </row>
    <row r="112" spans="1:14" ht="42.75" x14ac:dyDescent="0.25">
      <c r="A112" s="5" t="s">
        <v>517</v>
      </c>
      <c r="B112" s="5" t="s">
        <v>1</v>
      </c>
      <c r="C112" s="5" t="s">
        <v>385</v>
      </c>
      <c r="D112" s="6" t="s">
        <v>728</v>
      </c>
      <c r="E112" s="10">
        <v>1</v>
      </c>
      <c r="F112" s="5">
        <v>1</v>
      </c>
      <c r="G112" s="5" t="s">
        <v>0</v>
      </c>
      <c r="H112" s="7">
        <v>0</v>
      </c>
      <c r="I112" s="7">
        <v>2294.69</v>
      </c>
      <c r="J112" s="54">
        <v>2294.69</v>
      </c>
      <c r="K112" s="8">
        <f t="shared" si="6"/>
        <v>2294.69</v>
      </c>
      <c r="L112" s="8">
        <f t="shared" si="7"/>
        <v>2834.86</v>
      </c>
      <c r="N112" s="25"/>
    </row>
    <row r="113" spans="1:12" x14ac:dyDescent="0.25">
      <c r="A113" s="19"/>
      <c r="B113" s="42" t="s">
        <v>478</v>
      </c>
      <c r="C113" s="42"/>
      <c r="D113" s="42"/>
      <c r="E113" s="42"/>
      <c r="F113" s="42"/>
      <c r="G113" s="42"/>
      <c r="H113" s="42"/>
      <c r="I113" s="42"/>
      <c r="J113" s="51"/>
      <c r="K113" s="42"/>
      <c r="L113" s="20"/>
    </row>
    <row r="114" spans="1:12" ht="85.5" x14ac:dyDescent="0.25">
      <c r="A114" s="5" t="s">
        <v>518</v>
      </c>
      <c r="B114" s="5" t="s">
        <v>107</v>
      </c>
      <c r="C114" s="5" t="s">
        <v>385</v>
      </c>
      <c r="D114" s="6" t="s">
        <v>615</v>
      </c>
      <c r="E114" s="10">
        <v>888.33759999999995</v>
      </c>
      <c r="F114" s="5">
        <v>888.34</v>
      </c>
      <c r="G114" s="5" t="s">
        <v>2</v>
      </c>
      <c r="H114" s="7">
        <v>192.38</v>
      </c>
      <c r="I114" s="7">
        <v>18.79</v>
      </c>
      <c r="J114" s="54">
        <v>211.17</v>
      </c>
      <c r="K114" s="8">
        <f t="shared" si="6"/>
        <v>187590.76</v>
      </c>
      <c r="L114" s="8">
        <f t="shared" si="7"/>
        <v>231749.62</v>
      </c>
    </row>
    <row r="115" spans="1:12" ht="28.5" x14ac:dyDescent="0.25">
      <c r="A115" s="5" t="s">
        <v>519</v>
      </c>
      <c r="B115" s="5" t="s">
        <v>108</v>
      </c>
      <c r="C115" s="5" t="s">
        <v>385</v>
      </c>
      <c r="D115" s="6" t="s">
        <v>109</v>
      </c>
      <c r="E115" s="10">
        <v>30.52</v>
      </c>
      <c r="F115" s="5">
        <v>30.52</v>
      </c>
      <c r="G115" s="5" t="s">
        <v>3</v>
      </c>
      <c r="H115" s="7">
        <v>155.94999999999999</v>
      </c>
      <c r="I115" s="7">
        <v>8.6300000000000008</v>
      </c>
      <c r="J115" s="54">
        <v>164.58</v>
      </c>
      <c r="K115" s="8">
        <f t="shared" si="6"/>
        <v>5022.9799999999996</v>
      </c>
      <c r="L115" s="8">
        <f t="shared" si="7"/>
        <v>6205.39</v>
      </c>
    </row>
    <row r="116" spans="1:12" x14ac:dyDescent="0.25">
      <c r="A116" s="19"/>
      <c r="B116" s="42" t="s">
        <v>479</v>
      </c>
      <c r="C116" s="42"/>
      <c r="D116" s="42"/>
      <c r="E116" s="42"/>
      <c r="F116" s="42"/>
      <c r="G116" s="42"/>
      <c r="H116" s="42"/>
      <c r="I116" s="42"/>
      <c r="J116" s="51"/>
      <c r="K116" s="42"/>
      <c r="L116" s="20"/>
    </row>
    <row r="117" spans="1:12" ht="28.5" x14ac:dyDescent="0.25">
      <c r="A117" s="5" t="s">
        <v>520</v>
      </c>
      <c r="B117" s="5" t="s">
        <v>110</v>
      </c>
      <c r="C117" s="5" t="s">
        <v>385</v>
      </c>
      <c r="D117" s="6" t="s">
        <v>457</v>
      </c>
      <c r="E117" s="10">
        <v>61.04</v>
      </c>
      <c r="F117" s="5">
        <v>61.04</v>
      </c>
      <c r="G117" s="5" t="s">
        <v>3</v>
      </c>
      <c r="H117" s="7">
        <v>85.71</v>
      </c>
      <c r="I117" s="7">
        <v>62.22</v>
      </c>
      <c r="J117" s="54">
        <v>147.93</v>
      </c>
      <c r="K117" s="8">
        <f t="shared" ref="K117:K118" si="64">ROUND(J117*F117,2)</f>
        <v>9029.65</v>
      </c>
      <c r="L117" s="8">
        <f t="shared" ref="L117:L118" si="65">ROUND(K117*(1+B$9),2)</f>
        <v>11155.23</v>
      </c>
    </row>
    <row r="118" spans="1:12" ht="57" x14ac:dyDescent="0.25">
      <c r="A118" s="5" t="s">
        <v>521</v>
      </c>
      <c r="B118" s="5" t="s">
        <v>335</v>
      </c>
      <c r="C118" s="5" t="s">
        <v>385</v>
      </c>
      <c r="D118" s="6" t="s">
        <v>336</v>
      </c>
      <c r="E118" s="10">
        <v>42</v>
      </c>
      <c r="F118" s="5">
        <v>42</v>
      </c>
      <c r="G118" s="5" t="s">
        <v>3</v>
      </c>
      <c r="H118" s="7">
        <v>26.69</v>
      </c>
      <c r="I118" s="7">
        <v>52.65</v>
      </c>
      <c r="J118" s="54">
        <v>79.34</v>
      </c>
      <c r="K118" s="8">
        <f t="shared" si="64"/>
        <v>3332.28</v>
      </c>
      <c r="L118" s="8">
        <f t="shared" si="65"/>
        <v>4116.7</v>
      </c>
    </row>
    <row r="119" spans="1:12" ht="42.75" x14ac:dyDescent="0.25">
      <c r="A119" s="5" t="s">
        <v>522</v>
      </c>
      <c r="B119" s="5" t="s">
        <v>602</v>
      </c>
      <c r="C119" s="5" t="s">
        <v>604</v>
      </c>
      <c r="D119" s="6" t="s">
        <v>603</v>
      </c>
      <c r="E119" s="10">
        <v>42</v>
      </c>
      <c r="F119" s="5">
        <v>42</v>
      </c>
      <c r="G119" s="5" t="s">
        <v>3</v>
      </c>
      <c r="H119" s="27">
        <v>0</v>
      </c>
      <c r="I119" s="27">
        <v>0</v>
      </c>
      <c r="J119" s="54">
        <v>17.585365853658537</v>
      </c>
      <c r="K119" s="8">
        <f t="shared" ref="K119" si="66">ROUND(J119*F119,2)</f>
        <v>738.59</v>
      </c>
      <c r="L119" s="8">
        <f t="shared" ref="L119" si="67">ROUND(K119*(1+B$9),2)</f>
        <v>912.45</v>
      </c>
    </row>
    <row r="120" spans="1:12" ht="42.75" x14ac:dyDescent="0.25">
      <c r="A120" s="5" t="s">
        <v>523</v>
      </c>
      <c r="B120" s="5" t="s">
        <v>337</v>
      </c>
      <c r="C120" s="5" t="s">
        <v>385</v>
      </c>
      <c r="D120" s="6" t="s">
        <v>338</v>
      </c>
      <c r="E120" s="10">
        <v>36</v>
      </c>
      <c r="F120" s="5">
        <v>36</v>
      </c>
      <c r="G120" s="5" t="s">
        <v>3</v>
      </c>
      <c r="H120" s="7">
        <v>245.35</v>
      </c>
      <c r="I120" s="7">
        <v>33.67</v>
      </c>
      <c r="J120" s="54">
        <v>279.02</v>
      </c>
      <c r="K120" s="8">
        <f t="shared" ref="K120" si="68">ROUND(J120*F120,2)</f>
        <v>10044.719999999999</v>
      </c>
      <c r="L120" s="8">
        <f t="shared" ref="L120" si="69">ROUND(K120*(1+B$9),2)</f>
        <v>12409.25</v>
      </c>
    </row>
    <row r="121" spans="1:12" x14ac:dyDescent="0.25">
      <c r="A121" s="19"/>
      <c r="B121" s="21" t="s">
        <v>684</v>
      </c>
      <c r="C121" s="21"/>
      <c r="D121" s="21"/>
      <c r="E121" s="21"/>
      <c r="F121" s="21"/>
      <c r="G121" s="21"/>
      <c r="H121" s="21"/>
      <c r="I121" s="21"/>
      <c r="J121" s="52"/>
      <c r="K121" s="21"/>
      <c r="L121" s="20"/>
    </row>
    <row r="122" spans="1:12" ht="57" x14ac:dyDescent="0.25">
      <c r="A122" s="5" t="s">
        <v>563</v>
      </c>
      <c r="B122" s="5" t="s">
        <v>105</v>
      </c>
      <c r="C122" s="5" t="s">
        <v>385</v>
      </c>
      <c r="D122" s="6" t="s">
        <v>106</v>
      </c>
      <c r="E122" s="10">
        <v>202.17999999999998</v>
      </c>
      <c r="F122" s="5">
        <v>202.18</v>
      </c>
      <c r="G122" s="5" t="s">
        <v>2</v>
      </c>
      <c r="H122" s="27">
        <v>122.01</v>
      </c>
      <c r="I122" s="27">
        <v>17.27</v>
      </c>
      <c r="J122" s="54">
        <v>139.28</v>
      </c>
      <c r="K122" s="8">
        <f t="shared" ref="K122:K123" si="70">ROUND(J122*F122,2)</f>
        <v>28159.63</v>
      </c>
      <c r="L122" s="8">
        <f t="shared" ref="L122:L123" si="71">ROUND(K122*(1+B$9),2)</f>
        <v>34788.410000000003</v>
      </c>
    </row>
    <row r="123" spans="1:12" ht="28.5" x14ac:dyDescent="0.25">
      <c r="A123" s="5" t="s">
        <v>616</v>
      </c>
      <c r="B123" s="5" t="s">
        <v>186</v>
      </c>
      <c r="C123" s="5" t="s">
        <v>385</v>
      </c>
      <c r="D123" s="6" t="s">
        <v>187</v>
      </c>
      <c r="E123" s="10">
        <v>202.17999999999998</v>
      </c>
      <c r="F123" s="5">
        <v>202.18</v>
      </c>
      <c r="G123" s="5" t="s">
        <v>2</v>
      </c>
      <c r="H123" s="7">
        <v>17.02</v>
      </c>
      <c r="I123" s="7">
        <v>28.71</v>
      </c>
      <c r="J123" s="54">
        <v>45.73</v>
      </c>
      <c r="K123" s="8">
        <f t="shared" si="70"/>
        <v>9245.69</v>
      </c>
      <c r="L123" s="8">
        <f t="shared" si="71"/>
        <v>11422.13</v>
      </c>
    </row>
    <row r="124" spans="1:12" x14ac:dyDescent="0.25">
      <c r="A124" s="14" t="s">
        <v>446</v>
      </c>
      <c r="B124" s="41" t="s">
        <v>447</v>
      </c>
      <c r="C124" s="41"/>
      <c r="D124" s="41"/>
      <c r="E124" s="41"/>
      <c r="F124" s="41"/>
      <c r="G124" s="41"/>
      <c r="H124" s="41"/>
      <c r="I124" s="41"/>
      <c r="J124" s="50"/>
      <c r="K124" s="41"/>
      <c r="L124" s="23">
        <f>SUM(L125:L130)</f>
        <v>63153.56</v>
      </c>
    </row>
    <row r="125" spans="1:12" ht="71.25" x14ac:dyDescent="0.25">
      <c r="A125" s="5" t="s">
        <v>617</v>
      </c>
      <c r="B125" s="5" t="s">
        <v>402</v>
      </c>
      <c r="C125" s="5" t="s">
        <v>396</v>
      </c>
      <c r="D125" s="6" t="s">
        <v>403</v>
      </c>
      <c r="E125" s="10">
        <v>43.85</v>
      </c>
      <c r="F125" s="5">
        <v>43.85</v>
      </c>
      <c r="G125" s="5" t="s">
        <v>3</v>
      </c>
      <c r="H125" s="7">
        <v>0</v>
      </c>
      <c r="I125" s="7">
        <v>0</v>
      </c>
      <c r="J125" s="54" t="s">
        <v>718</v>
      </c>
      <c r="K125" s="8">
        <f t="shared" si="6"/>
        <v>1786.01</v>
      </c>
      <c r="L125" s="8">
        <f t="shared" si="7"/>
        <v>2206.44</v>
      </c>
    </row>
    <row r="126" spans="1:12" ht="57" x14ac:dyDescent="0.25">
      <c r="A126" s="5" t="s">
        <v>618</v>
      </c>
      <c r="B126" s="5" t="s">
        <v>398</v>
      </c>
      <c r="C126" s="5" t="s">
        <v>396</v>
      </c>
      <c r="D126" s="6" t="s">
        <v>399</v>
      </c>
      <c r="E126" s="10">
        <v>10.72</v>
      </c>
      <c r="F126" s="5">
        <v>10.72</v>
      </c>
      <c r="G126" s="5" t="s">
        <v>3</v>
      </c>
      <c r="H126" s="7">
        <v>0</v>
      </c>
      <c r="I126" s="7">
        <v>0</v>
      </c>
      <c r="J126" s="54" t="s">
        <v>437</v>
      </c>
      <c r="K126" s="8">
        <f t="shared" ref="K126" si="72">ROUND(J126*F126,2)</f>
        <v>533.32000000000005</v>
      </c>
      <c r="L126" s="8">
        <f t="shared" ref="L126" si="73">ROUND(K126*(1+B$9),2)</f>
        <v>658.86</v>
      </c>
    </row>
    <row r="127" spans="1:12" ht="57" x14ac:dyDescent="0.25">
      <c r="A127" s="5" t="s">
        <v>619</v>
      </c>
      <c r="B127" s="5" t="s">
        <v>400</v>
      </c>
      <c r="C127" s="5" t="s">
        <v>396</v>
      </c>
      <c r="D127" s="6" t="s">
        <v>401</v>
      </c>
      <c r="E127" s="10">
        <v>11.06</v>
      </c>
      <c r="F127" s="5">
        <v>11.06</v>
      </c>
      <c r="G127" s="5" t="s">
        <v>3</v>
      </c>
      <c r="H127" s="7">
        <v>0</v>
      </c>
      <c r="I127" s="7">
        <v>0</v>
      </c>
      <c r="J127" s="54" t="s">
        <v>424</v>
      </c>
      <c r="K127" s="8">
        <f t="shared" ref="K127" si="74">ROUND(J127*F127,2)</f>
        <v>582.75</v>
      </c>
      <c r="L127" s="8">
        <f t="shared" ref="L127" si="75">ROUND(K127*(1+B$9),2)</f>
        <v>719.93</v>
      </c>
    </row>
    <row r="128" spans="1:12" ht="28.5" x14ac:dyDescent="0.25">
      <c r="A128" s="5" t="s">
        <v>620</v>
      </c>
      <c r="B128" s="5" t="s">
        <v>97</v>
      </c>
      <c r="C128" s="5" t="s">
        <v>385</v>
      </c>
      <c r="D128" s="6" t="s">
        <v>98</v>
      </c>
      <c r="E128" s="10">
        <v>235.88753999999994</v>
      </c>
      <c r="F128" s="5">
        <v>235.89</v>
      </c>
      <c r="G128" s="5" t="s">
        <v>2</v>
      </c>
      <c r="H128" s="7">
        <v>36.83</v>
      </c>
      <c r="I128" s="7">
        <v>31.62</v>
      </c>
      <c r="J128" s="54">
        <v>68.45</v>
      </c>
      <c r="K128" s="8">
        <f t="shared" si="6"/>
        <v>16146.67</v>
      </c>
      <c r="L128" s="8">
        <f t="shared" si="7"/>
        <v>19947.599999999999</v>
      </c>
    </row>
    <row r="129" spans="1:12" ht="42.75" x14ac:dyDescent="0.25">
      <c r="A129" s="5" t="s">
        <v>678</v>
      </c>
      <c r="B129" s="5" t="s">
        <v>134</v>
      </c>
      <c r="C129" s="5" t="s">
        <v>385</v>
      </c>
      <c r="D129" s="6" t="s">
        <v>135</v>
      </c>
      <c r="E129" s="10">
        <v>141.82999999999998</v>
      </c>
      <c r="F129" s="5">
        <v>141.83000000000001</v>
      </c>
      <c r="G129" s="5" t="s">
        <v>2</v>
      </c>
      <c r="H129" s="7">
        <v>98.36</v>
      </c>
      <c r="I129" s="7">
        <v>0</v>
      </c>
      <c r="J129" s="54">
        <v>98.36</v>
      </c>
      <c r="K129" s="8">
        <f t="shared" ref="K129" si="76">ROUND(J129*F129,2)</f>
        <v>13950.4</v>
      </c>
      <c r="L129" s="8">
        <f t="shared" ref="L129" si="77">ROUND(K129*(1+B$9),2)</f>
        <v>17234.32</v>
      </c>
    </row>
    <row r="130" spans="1:12" ht="28.5" x14ac:dyDescent="0.25">
      <c r="A130" s="5" t="s">
        <v>793</v>
      </c>
      <c r="B130" s="5" t="s">
        <v>100</v>
      </c>
      <c r="C130" s="5" t="s">
        <v>385</v>
      </c>
      <c r="D130" s="6" t="s">
        <v>101</v>
      </c>
      <c r="E130" s="10">
        <v>18.071999999999999</v>
      </c>
      <c r="F130" s="5">
        <v>18.07</v>
      </c>
      <c r="G130" s="5" t="s">
        <v>2</v>
      </c>
      <c r="H130" s="27">
        <v>927.65</v>
      </c>
      <c r="I130" s="27">
        <v>75.16</v>
      </c>
      <c r="J130" s="54">
        <v>1002.81</v>
      </c>
      <c r="K130" s="8">
        <f t="shared" ref="K130" si="78">ROUND(J130*F130,2)</f>
        <v>18120.78</v>
      </c>
      <c r="L130" s="8">
        <f t="shared" ref="L130" si="79">ROUND(K130*(1+B$9),2)</f>
        <v>22386.41</v>
      </c>
    </row>
    <row r="131" spans="1:12" x14ac:dyDescent="0.25">
      <c r="A131" s="14" t="s">
        <v>449</v>
      </c>
      <c r="B131" s="41" t="s">
        <v>577</v>
      </c>
      <c r="C131" s="41"/>
      <c r="D131" s="41"/>
      <c r="E131" s="41"/>
      <c r="F131" s="41"/>
      <c r="G131" s="41"/>
      <c r="H131" s="41"/>
      <c r="I131" s="41"/>
      <c r="J131" s="50"/>
      <c r="K131" s="41"/>
      <c r="L131" s="23">
        <f>SUM(L132:L161)</f>
        <v>43490.049999999996</v>
      </c>
    </row>
    <row r="132" spans="1:12" ht="42.75" x14ac:dyDescent="0.25">
      <c r="A132" s="5" t="s">
        <v>525</v>
      </c>
      <c r="B132" s="5" t="s">
        <v>327</v>
      </c>
      <c r="C132" s="5" t="s">
        <v>385</v>
      </c>
      <c r="D132" s="6" t="s">
        <v>328</v>
      </c>
      <c r="E132" s="10">
        <v>1</v>
      </c>
      <c r="F132" s="5">
        <v>1</v>
      </c>
      <c r="G132" s="5" t="s">
        <v>0</v>
      </c>
      <c r="H132" s="7">
        <v>855.69</v>
      </c>
      <c r="I132" s="7">
        <v>588.91</v>
      </c>
      <c r="J132" s="54">
        <v>1444.6</v>
      </c>
      <c r="K132" s="8">
        <f t="shared" ref="K132:K165" si="80">ROUND(J132*F132,2)</f>
        <v>1444.6</v>
      </c>
      <c r="L132" s="8">
        <f t="shared" ref="L132:L165" si="81">ROUND(K132*(1+B$9),2)</f>
        <v>1784.66</v>
      </c>
    </row>
    <row r="133" spans="1:12" ht="42.75" x14ac:dyDescent="0.25">
      <c r="A133" s="5" t="s">
        <v>526</v>
      </c>
      <c r="B133" s="5" t="s">
        <v>331</v>
      </c>
      <c r="C133" s="5" t="s">
        <v>385</v>
      </c>
      <c r="D133" s="6" t="s">
        <v>454</v>
      </c>
      <c r="E133" s="10">
        <v>44.5</v>
      </c>
      <c r="F133" s="5">
        <v>44.5</v>
      </c>
      <c r="G133" s="5" t="s">
        <v>3</v>
      </c>
      <c r="H133" s="7">
        <v>7.41</v>
      </c>
      <c r="I133" s="7">
        <v>23.94</v>
      </c>
      <c r="J133" s="54">
        <v>31.35</v>
      </c>
      <c r="K133" s="8">
        <f t="shared" si="80"/>
        <v>1395.08</v>
      </c>
      <c r="L133" s="8">
        <f t="shared" si="81"/>
        <v>1723.48</v>
      </c>
    </row>
    <row r="134" spans="1:12" ht="71.25" x14ac:dyDescent="0.25">
      <c r="A134" s="5" t="s">
        <v>527</v>
      </c>
      <c r="B134" s="5" t="s">
        <v>332</v>
      </c>
      <c r="C134" s="5" t="s">
        <v>385</v>
      </c>
      <c r="D134" s="6" t="s">
        <v>524</v>
      </c>
      <c r="E134" s="10">
        <v>79.55</v>
      </c>
      <c r="F134" s="5">
        <v>79.55</v>
      </c>
      <c r="G134" s="5" t="s">
        <v>3</v>
      </c>
      <c r="H134" s="7">
        <v>25.36</v>
      </c>
      <c r="I134" s="7">
        <v>28.71</v>
      </c>
      <c r="J134" s="54">
        <v>54.07</v>
      </c>
      <c r="K134" s="8">
        <f t="shared" si="80"/>
        <v>4301.2700000000004</v>
      </c>
      <c r="L134" s="8">
        <f t="shared" si="81"/>
        <v>5313.79</v>
      </c>
    </row>
    <row r="135" spans="1:12" ht="42.75" x14ac:dyDescent="0.25">
      <c r="A135" s="5" t="s">
        <v>528</v>
      </c>
      <c r="B135" s="5" t="s">
        <v>353</v>
      </c>
      <c r="C135" s="5" t="s">
        <v>385</v>
      </c>
      <c r="D135" s="6" t="s">
        <v>354</v>
      </c>
      <c r="E135" s="10">
        <v>1</v>
      </c>
      <c r="F135" s="5">
        <v>1</v>
      </c>
      <c r="G135" s="5" t="s">
        <v>0</v>
      </c>
      <c r="H135" s="7">
        <v>602.12</v>
      </c>
      <c r="I135" s="7">
        <v>67.33</v>
      </c>
      <c r="J135" s="54">
        <v>669.45</v>
      </c>
      <c r="K135" s="8">
        <f t="shared" ref="K135" si="82">ROUND(J135*F135,2)</f>
        <v>669.45</v>
      </c>
      <c r="L135" s="8">
        <f t="shared" ref="L135" si="83">ROUND(K135*(1+B$9),2)</f>
        <v>827.04</v>
      </c>
    </row>
    <row r="136" spans="1:12" ht="42.75" x14ac:dyDescent="0.25">
      <c r="A136" s="5" t="s">
        <v>529</v>
      </c>
      <c r="B136" s="5" t="s">
        <v>351</v>
      </c>
      <c r="C136" s="5" t="s">
        <v>385</v>
      </c>
      <c r="D136" s="6" t="s">
        <v>352</v>
      </c>
      <c r="E136" s="10">
        <v>1</v>
      </c>
      <c r="F136" s="5">
        <v>1</v>
      </c>
      <c r="G136" s="5" t="s">
        <v>0</v>
      </c>
      <c r="H136" s="7">
        <v>2039.2</v>
      </c>
      <c r="I136" s="7">
        <v>57.6</v>
      </c>
      <c r="J136" s="54">
        <v>2096.8000000000002</v>
      </c>
      <c r="K136" s="8">
        <f t="shared" si="80"/>
        <v>2096.8000000000002</v>
      </c>
      <c r="L136" s="8">
        <f t="shared" si="81"/>
        <v>2590.39</v>
      </c>
    </row>
    <row r="137" spans="1:12" x14ac:dyDescent="0.25">
      <c r="A137" s="5" t="s">
        <v>530</v>
      </c>
      <c r="B137" s="5" t="s">
        <v>136</v>
      </c>
      <c r="C137" s="5" t="s">
        <v>385</v>
      </c>
      <c r="D137" s="6" t="s">
        <v>137</v>
      </c>
      <c r="E137" s="10">
        <v>5.29</v>
      </c>
      <c r="F137" s="5">
        <v>5.29</v>
      </c>
      <c r="G137" s="5" t="s">
        <v>2</v>
      </c>
      <c r="H137" s="27">
        <v>118.79</v>
      </c>
      <c r="I137" s="27">
        <v>43.16</v>
      </c>
      <c r="J137" s="54">
        <v>161.94999999999999</v>
      </c>
      <c r="K137" s="8">
        <f t="shared" ref="K137" si="84">ROUND(J137*F137,2)</f>
        <v>856.72</v>
      </c>
      <c r="L137" s="8">
        <f t="shared" ref="L137" si="85">ROUND(K137*(1+B$9),2)</f>
        <v>1058.3900000000001</v>
      </c>
    </row>
    <row r="138" spans="1:12" ht="42.75" x14ac:dyDescent="0.25">
      <c r="A138" s="5" t="s">
        <v>492</v>
      </c>
      <c r="B138" s="5" t="s">
        <v>343</v>
      </c>
      <c r="C138" s="5" t="s">
        <v>385</v>
      </c>
      <c r="D138" s="6" t="s">
        <v>344</v>
      </c>
      <c r="E138" s="10">
        <v>4</v>
      </c>
      <c r="F138" s="5">
        <v>4</v>
      </c>
      <c r="G138" s="5" t="s">
        <v>0</v>
      </c>
      <c r="H138" s="7">
        <v>224</v>
      </c>
      <c r="I138" s="7">
        <v>21.54</v>
      </c>
      <c r="J138" s="54">
        <v>245.54</v>
      </c>
      <c r="K138" s="8">
        <f t="shared" ref="K138" si="86">ROUND(J138*F138,2)</f>
        <v>982.16</v>
      </c>
      <c r="L138" s="8">
        <f t="shared" ref="L138" si="87">ROUND(K138*(1+B$9),2)</f>
        <v>1213.3599999999999</v>
      </c>
    </row>
    <row r="139" spans="1:12" x14ac:dyDescent="0.25">
      <c r="A139" s="5" t="s">
        <v>531</v>
      </c>
      <c r="B139" s="5" t="s">
        <v>355</v>
      </c>
      <c r="C139" s="5" t="s">
        <v>385</v>
      </c>
      <c r="D139" s="6" t="s">
        <v>356</v>
      </c>
      <c r="E139" s="10">
        <v>2</v>
      </c>
      <c r="F139" s="5">
        <v>2</v>
      </c>
      <c r="G139" s="5" t="s">
        <v>0</v>
      </c>
      <c r="H139" s="7">
        <v>240.5</v>
      </c>
      <c r="I139" s="7">
        <v>21.54</v>
      </c>
      <c r="J139" s="54">
        <v>262.04000000000002</v>
      </c>
      <c r="K139" s="8">
        <f t="shared" ref="K139:K161" si="88">ROUND(J139*F139,2)</f>
        <v>524.08000000000004</v>
      </c>
      <c r="L139" s="8">
        <f t="shared" ref="L139:L161" si="89">ROUND(K139*(1+B$9),2)</f>
        <v>647.45000000000005</v>
      </c>
    </row>
    <row r="140" spans="1:12" ht="28.5" x14ac:dyDescent="0.25">
      <c r="A140" s="5" t="s">
        <v>532</v>
      </c>
      <c r="B140" s="5" t="s">
        <v>349</v>
      </c>
      <c r="C140" s="5" t="s">
        <v>385</v>
      </c>
      <c r="D140" s="6" t="s">
        <v>350</v>
      </c>
      <c r="E140" s="10">
        <v>3</v>
      </c>
      <c r="F140" s="5">
        <v>3</v>
      </c>
      <c r="G140" s="5" t="s">
        <v>0</v>
      </c>
      <c r="H140" s="7">
        <v>207.49</v>
      </c>
      <c r="I140" s="7">
        <v>21.54</v>
      </c>
      <c r="J140" s="54">
        <v>229.03</v>
      </c>
      <c r="K140" s="8">
        <f t="shared" si="88"/>
        <v>687.09</v>
      </c>
      <c r="L140" s="8">
        <f t="shared" si="89"/>
        <v>848.83</v>
      </c>
    </row>
    <row r="141" spans="1:12" x14ac:dyDescent="0.25">
      <c r="A141" s="19"/>
      <c r="B141" s="42" t="s">
        <v>578</v>
      </c>
      <c r="C141" s="42"/>
      <c r="D141" s="42"/>
      <c r="E141" s="42"/>
      <c r="F141" s="42"/>
      <c r="G141" s="42"/>
      <c r="H141" s="42"/>
      <c r="I141" s="42"/>
      <c r="J141" s="51"/>
      <c r="K141" s="42"/>
      <c r="L141" s="20"/>
    </row>
    <row r="142" spans="1:12" ht="28.5" x14ac:dyDescent="0.25">
      <c r="A142" s="5" t="s">
        <v>533</v>
      </c>
      <c r="B142" s="5" t="s">
        <v>341</v>
      </c>
      <c r="C142" s="5" t="s">
        <v>385</v>
      </c>
      <c r="D142" s="6" t="s">
        <v>342</v>
      </c>
      <c r="E142" s="10">
        <v>13</v>
      </c>
      <c r="F142" s="5">
        <v>13</v>
      </c>
      <c r="G142" s="5" t="s">
        <v>0</v>
      </c>
      <c r="H142" s="7">
        <v>46.75</v>
      </c>
      <c r="I142" s="7">
        <v>28.71</v>
      </c>
      <c r="J142" s="54">
        <v>75.459999999999994</v>
      </c>
      <c r="K142" s="8">
        <f t="shared" ref="K142" si="90">ROUND(J142*F142,2)</f>
        <v>980.98</v>
      </c>
      <c r="L142" s="8">
        <f t="shared" ref="L142" si="91">ROUND(K142*(1+B$9),2)</f>
        <v>1211.9000000000001</v>
      </c>
    </row>
    <row r="143" spans="1:12" ht="42.75" x14ac:dyDescent="0.25">
      <c r="A143" s="5" t="s">
        <v>534</v>
      </c>
      <c r="B143" s="5" t="s">
        <v>169</v>
      </c>
      <c r="C143" s="5" t="s">
        <v>385</v>
      </c>
      <c r="D143" s="6" t="s">
        <v>170</v>
      </c>
      <c r="E143" s="10">
        <v>4</v>
      </c>
      <c r="F143" s="5">
        <v>4</v>
      </c>
      <c r="G143" s="5" t="s">
        <v>0</v>
      </c>
      <c r="H143" s="7">
        <v>1097.68</v>
      </c>
      <c r="I143" s="7">
        <v>57.6</v>
      </c>
      <c r="J143" s="54">
        <v>1155.28</v>
      </c>
      <c r="K143" s="8">
        <f t="shared" si="88"/>
        <v>4621.12</v>
      </c>
      <c r="L143" s="8">
        <f t="shared" si="89"/>
        <v>5708.93</v>
      </c>
    </row>
    <row r="144" spans="1:12" ht="28.5" x14ac:dyDescent="0.25">
      <c r="A144" s="5" t="s">
        <v>535</v>
      </c>
      <c r="B144" s="5" t="s">
        <v>345</v>
      </c>
      <c r="C144" s="5" t="s">
        <v>385</v>
      </c>
      <c r="D144" s="6" t="s">
        <v>346</v>
      </c>
      <c r="E144" s="10">
        <v>4</v>
      </c>
      <c r="F144" s="5">
        <v>4</v>
      </c>
      <c r="G144" s="5" t="s">
        <v>0</v>
      </c>
      <c r="H144" s="7">
        <v>277.18</v>
      </c>
      <c r="I144" s="7">
        <v>71.8</v>
      </c>
      <c r="J144" s="54">
        <v>348.98</v>
      </c>
      <c r="K144" s="8">
        <f t="shared" si="88"/>
        <v>1395.92</v>
      </c>
      <c r="L144" s="8">
        <f t="shared" si="89"/>
        <v>1724.52</v>
      </c>
    </row>
    <row r="145" spans="1:12" ht="42.75" x14ac:dyDescent="0.25">
      <c r="A145" s="5" t="s">
        <v>579</v>
      </c>
      <c r="B145" s="5" t="s">
        <v>302</v>
      </c>
      <c r="C145" s="5" t="s">
        <v>385</v>
      </c>
      <c r="D145" s="6" t="s">
        <v>303</v>
      </c>
      <c r="E145" s="10">
        <v>5</v>
      </c>
      <c r="F145" s="5">
        <v>5</v>
      </c>
      <c r="G145" s="5" t="s">
        <v>5</v>
      </c>
      <c r="H145" s="27">
        <v>701.89</v>
      </c>
      <c r="I145" s="27">
        <v>57.6</v>
      </c>
      <c r="J145" s="54">
        <v>759.49</v>
      </c>
      <c r="K145" s="8">
        <f t="shared" si="88"/>
        <v>3797.45</v>
      </c>
      <c r="L145" s="8">
        <f t="shared" si="89"/>
        <v>4691.37</v>
      </c>
    </row>
    <row r="146" spans="1:12" ht="28.5" x14ac:dyDescent="0.25">
      <c r="A146" s="5" t="s">
        <v>580</v>
      </c>
      <c r="B146" s="5" t="s">
        <v>296</v>
      </c>
      <c r="C146" s="5" t="s">
        <v>385</v>
      </c>
      <c r="D146" s="6" t="s">
        <v>297</v>
      </c>
      <c r="E146" s="10">
        <v>2</v>
      </c>
      <c r="F146" s="5">
        <v>2</v>
      </c>
      <c r="G146" s="5" t="s">
        <v>0</v>
      </c>
      <c r="H146" s="7">
        <v>401.67</v>
      </c>
      <c r="I146" s="7">
        <v>67.33</v>
      </c>
      <c r="J146" s="54">
        <v>469</v>
      </c>
      <c r="K146" s="8">
        <f t="shared" ref="K146" si="92">ROUND(J146*F146,2)</f>
        <v>938</v>
      </c>
      <c r="L146" s="8">
        <f t="shared" ref="L146" si="93">ROUND(K146*(1+B$9),2)</f>
        <v>1158.81</v>
      </c>
    </row>
    <row r="147" spans="1:12" ht="28.5" x14ac:dyDescent="0.25">
      <c r="A147" s="5" t="s">
        <v>581</v>
      </c>
      <c r="B147" s="5" t="s">
        <v>347</v>
      </c>
      <c r="C147" s="5" t="s">
        <v>385</v>
      </c>
      <c r="D147" s="6" t="s">
        <v>348</v>
      </c>
      <c r="E147" s="10">
        <v>2</v>
      </c>
      <c r="F147" s="5">
        <v>2</v>
      </c>
      <c r="G147" s="5" t="s">
        <v>0</v>
      </c>
      <c r="H147" s="7">
        <v>333.17</v>
      </c>
      <c r="I147" s="7">
        <v>28.71</v>
      </c>
      <c r="J147" s="54">
        <v>361.88</v>
      </c>
      <c r="K147" s="8">
        <f t="shared" ref="K147" si="94">ROUND(J147*F147,2)</f>
        <v>723.76</v>
      </c>
      <c r="L147" s="8">
        <f t="shared" ref="L147" si="95">ROUND(K147*(1+B$9),2)</f>
        <v>894.13</v>
      </c>
    </row>
    <row r="148" spans="1:12" ht="28.5" x14ac:dyDescent="0.25">
      <c r="A148" s="5" t="s">
        <v>582</v>
      </c>
      <c r="B148" s="5" t="s">
        <v>323</v>
      </c>
      <c r="C148" s="5" t="s">
        <v>385</v>
      </c>
      <c r="D148" s="6" t="s">
        <v>324</v>
      </c>
      <c r="E148" s="10">
        <v>9</v>
      </c>
      <c r="F148" s="5">
        <v>9</v>
      </c>
      <c r="G148" s="5" t="s">
        <v>0</v>
      </c>
      <c r="H148" s="7">
        <v>42.27</v>
      </c>
      <c r="I148" s="7">
        <v>2.92</v>
      </c>
      <c r="J148" s="54">
        <v>45.19</v>
      </c>
      <c r="K148" s="8">
        <f t="shared" si="88"/>
        <v>406.71</v>
      </c>
      <c r="L148" s="8">
        <f t="shared" si="89"/>
        <v>502.45</v>
      </c>
    </row>
    <row r="149" spans="1:12" x14ac:dyDescent="0.25">
      <c r="A149" s="5" t="s">
        <v>583</v>
      </c>
      <c r="B149" s="5" t="s">
        <v>292</v>
      </c>
      <c r="C149" s="5" t="s">
        <v>385</v>
      </c>
      <c r="D149" s="6" t="s">
        <v>293</v>
      </c>
      <c r="E149" s="10">
        <v>4</v>
      </c>
      <c r="F149" s="5">
        <v>4</v>
      </c>
      <c r="G149" s="5" t="s">
        <v>0</v>
      </c>
      <c r="H149" s="7">
        <v>76.7</v>
      </c>
      <c r="I149" s="7">
        <v>67.33</v>
      </c>
      <c r="J149" s="54">
        <v>144.03</v>
      </c>
      <c r="K149" s="8">
        <f t="shared" si="88"/>
        <v>576.12</v>
      </c>
      <c r="L149" s="8">
        <f t="shared" si="89"/>
        <v>711.74</v>
      </c>
    </row>
    <row r="150" spans="1:12" x14ac:dyDescent="0.25">
      <c r="A150" s="5" t="s">
        <v>584</v>
      </c>
      <c r="B150" s="5" t="s">
        <v>294</v>
      </c>
      <c r="C150" s="5" t="s">
        <v>385</v>
      </c>
      <c r="D150" s="6" t="s">
        <v>295</v>
      </c>
      <c r="E150" s="10">
        <v>1</v>
      </c>
      <c r="F150" s="5">
        <v>1</v>
      </c>
      <c r="G150" s="5" t="s">
        <v>0</v>
      </c>
      <c r="H150" s="7">
        <v>211.08</v>
      </c>
      <c r="I150" s="7">
        <v>67.33</v>
      </c>
      <c r="J150" s="54">
        <v>278.41000000000003</v>
      </c>
      <c r="K150" s="8">
        <f t="shared" si="88"/>
        <v>278.41000000000003</v>
      </c>
      <c r="L150" s="8">
        <f t="shared" si="89"/>
        <v>343.95</v>
      </c>
    </row>
    <row r="151" spans="1:12" x14ac:dyDescent="0.25">
      <c r="A151" s="5" t="s">
        <v>585</v>
      </c>
      <c r="B151" s="5" t="s">
        <v>298</v>
      </c>
      <c r="C151" s="5" t="s">
        <v>385</v>
      </c>
      <c r="D151" s="6" t="s">
        <v>299</v>
      </c>
      <c r="E151" s="10">
        <v>6</v>
      </c>
      <c r="F151" s="5">
        <v>6</v>
      </c>
      <c r="G151" s="5" t="s">
        <v>0</v>
      </c>
      <c r="H151" s="7">
        <v>109.6</v>
      </c>
      <c r="I151" s="7">
        <v>23.94</v>
      </c>
      <c r="J151" s="54">
        <v>133.54</v>
      </c>
      <c r="K151" s="8">
        <f t="shared" ref="K151:K152" si="96">ROUND(J151*F151,2)</f>
        <v>801.24</v>
      </c>
      <c r="L151" s="8">
        <f t="shared" ref="L151:L152" si="97">ROUND(K151*(1+B$9),2)</f>
        <v>989.85</v>
      </c>
    </row>
    <row r="152" spans="1:12" ht="28.5" x14ac:dyDescent="0.25">
      <c r="A152" s="5" t="s">
        <v>586</v>
      </c>
      <c r="B152" s="5" t="s">
        <v>300</v>
      </c>
      <c r="C152" s="5" t="s">
        <v>385</v>
      </c>
      <c r="D152" s="6" t="s">
        <v>301</v>
      </c>
      <c r="E152" s="10">
        <v>1</v>
      </c>
      <c r="F152" s="5">
        <v>1</v>
      </c>
      <c r="G152" s="5" t="s">
        <v>0</v>
      </c>
      <c r="H152" s="7">
        <v>686.08</v>
      </c>
      <c r="I152" s="7">
        <v>143.58000000000001</v>
      </c>
      <c r="J152" s="54">
        <v>829.66</v>
      </c>
      <c r="K152" s="8">
        <f t="shared" si="96"/>
        <v>829.66</v>
      </c>
      <c r="L152" s="8">
        <f t="shared" si="97"/>
        <v>1024.96</v>
      </c>
    </row>
    <row r="153" spans="1:12" ht="28.5" x14ac:dyDescent="0.25">
      <c r="A153" s="5" t="s">
        <v>587</v>
      </c>
      <c r="B153" s="5" t="s">
        <v>308</v>
      </c>
      <c r="C153" s="5" t="s">
        <v>385</v>
      </c>
      <c r="D153" s="6" t="s">
        <v>474</v>
      </c>
      <c r="E153" s="10">
        <v>4</v>
      </c>
      <c r="F153" s="5">
        <v>4</v>
      </c>
      <c r="G153" s="5" t="s">
        <v>0</v>
      </c>
      <c r="H153" s="7">
        <v>38.130000000000003</v>
      </c>
      <c r="I153" s="7">
        <v>5.92</v>
      </c>
      <c r="J153" s="54">
        <v>44.05</v>
      </c>
      <c r="K153" s="8">
        <f t="shared" si="88"/>
        <v>176.2</v>
      </c>
      <c r="L153" s="8">
        <f t="shared" si="89"/>
        <v>217.68</v>
      </c>
    </row>
    <row r="154" spans="1:12" ht="28.5" x14ac:dyDescent="0.25">
      <c r="A154" s="5" t="s">
        <v>588</v>
      </c>
      <c r="B154" s="5" t="s">
        <v>309</v>
      </c>
      <c r="C154" s="5" t="s">
        <v>385</v>
      </c>
      <c r="D154" s="6" t="s">
        <v>310</v>
      </c>
      <c r="E154" s="10">
        <v>11</v>
      </c>
      <c r="F154" s="5">
        <v>11</v>
      </c>
      <c r="G154" s="5" t="s">
        <v>0</v>
      </c>
      <c r="H154" s="7">
        <v>56.75</v>
      </c>
      <c r="I154" s="7">
        <v>5.92</v>
      </c>
      <c r="J154" s="54">
        <v>62.67</v>
      </c>
      <c r="K154" s="8">
        <f t="shared" si="88"/>
        <v>689.37</v>
      </c>
      <c r="L154" s="8">
        <f t="shared" si="89"/>
        <v>851.65</v>
      </c>
    </row>
    <row r="155" spans="1:12" ht="28.5" x14ac:dyDescent="0.25">
      <c r="A155" s="5" t="s">
        <v>589</v>
      </c>
      <c r="B155" s="5" t="s">
        <v>311</v>
      </c>
      <c r="C155" s="5" t="s">
        <v>385</v>
      </c>
      <c r="D155" s="6" t="s">
        <v>312</v>
      </c>
      <c r="E155" s="10">
        <v>11</v>
      </c>
      <c r="F155" s="5">
        <v>11</v>
      </c>
      <c r="G155" s="5" t="s">
        <v>0</v>
      </c>
      <c r="H155" s="7">
        <v>76.61</v>
      </c>
      <c r="I155" s="7">
        <v>5.92</v>
      </c>
      <c r="J155" s="54">
        <v>82.53</v>
      </c>
      <c r="K155" s="8">
        <f t="shared" si="88"/>
        <v>907.83</v>
      </c>
      <c r="L155" s="8">
        <f t="shared" si="89"/>
        <v>1121.53</v>
      </c>
    </row>
    <row r="156" spans="1:12" x14ac:dyDescent="0.25">
      <c r="A156" s="5" t="s">
        <v>590</v>
      </c>
      <c r="B156" s="5" t="s">
        <v>306</v>
      </c>
      <c r="C156" s="5" t="s">
        <v>385</v>
      </c>
      <c r="D156" s="6" t="s">
        <v>307</v>
      </c>
      <c r="E156" s="10">
        <v>9</v>
      </c>
      <c r="F156" s="5">
        <v>9</v>
      </c>
      <c r="G156" s="5" t="s">
        <v>0</v>
      </c>
      <c r="H156" s="7">
        <v>54.51</v>
      </c>
      <c r="I156" s="7">
        <v>14.25</v>
      </c>
      <c r="J156" s="54">
        <v>68.760000000000005</v>
      </c>
      <c r="K156" s="8">
        <f t="shared" si="88"/>
        <v>618.84</v>
      </c>
      <c r="L156" s="8">
        <f t="shared" si="89"/>
        <v>764.51</v>
      </c>
    </row>
    <row r="157" spans="1:12" ht="42.75" x14ac:dyDescent="0.25">
      <c r="A157" s="5" t="s">
        <v>591</v>
      </c>
      <c r="B157" s="5" t="s">
        <v>315</v>
      </c>
      <c r="C157" s="5" t="s">
        <v>385</v>
      </c>
      <c r="D157" s="6" t="s">
        <v>316</v>
      </c>
      <c r="E157" s="10">
        <v>7</v>
      </c>
      <c r="F157" s="5">
        <v>7</v>
      </c>
      <c r="G157" s="5" t="s">
        <v>0</v>
      </c>
      <c r="H157" s="7">
        <v>128.75</v>
      </c>
      <c r="I157" s="7">
        <v>18.260000000000002</v>
      </c>
      <c r="J157" s="54">
        <v>147.01</v>
      </c>
      <c r="K157" s="8">
        <f t="shared" si="88"/>
        <v>1029.07</v>
      </c>
      <c r="L157" s="8">
        <f t="shared" si="89"/>
        <v>1271.31</v>
      </c>
    </row>
    <row r="158" spans="1:12" ht="71.25" x14ac:dyDescent="0.25">
      <c r="A158" s="5" t="s">
        <v>592</v>
      </c>
      <c r="B158" s="5" t="s">
        <v>317</v>
      </c>
      <c r="C158" s="5" t="s">
        <v>385</v>
      </c>
      <c r="D158" s="6" t="s">
        <v>318</v>
      </c>
      <c r="E158" s="10">
        <v>4</v>
      </c>
      <c r="F158" s="5">
        <v>4</v>
      </c>
      <c r="G158" s="5" t="s">
        <v>0</v>
      </c>
      <c r="H158" s="7">
        <v>657.51</v>
      </c>
      <c r="I158" s="7">
        <v>18.260000000000002</v>
      </c>
      <c r="J158" s="54">
        <v>675.77</v>
      </c>
      <c r="K158" s="8">
        <f t="shared" ref="K158" si="98">ROUND(J158*F158,2)</f>
        <v>2703.08</v>
      </c>
      <c r="L158" s="8">
        <f t="shared" ref="L158" si="99">ROUND(K158*(1+B$9),2)</f>
        <v>3339.39</v>
      </c>
    </row>
    <row r="159" spans="1:12" ht="42.75" x14ac:dyDescent="0.25">
      <c r="A159" s="5" t="s">
        <v>593</v>
      </c>
      <c r="B159" s="5" t="s">
        <v>313</v>
      </c>
      <c r="C159" s="5" t="s">
        <v>385</v>
      </c>
      <c r="D159" s="6" t="s">
        <v>314</v>
      </c>
      <c r="E159" s="10">
        <v>3</v>
      </c>
      <c r="F159" s="5">
        <v>3</v>
      </c>
      <c r="G159" s="5" t="s">
        <v>0</v>
      </c>
      <c r="H159" s="27">
        <v>30.28</v>
      </c>
      <c r="I159" s="27">
        <v>16.84</v>
      </c>
      <c r="J159" s="54">
        <v>47.12</v>
      </c>
      <c r="K159" s="8">
        <f t="shared" si="88"/>
        <v>141.36000000000001</v>
      </c>
      <c r="L159" s="8">
        <f t="shared" si="89"/>
        <v>174.64</v>
      </c>
    </row>
    <row r="160" spans="1:12" ht="28.5" x14ac:dyDescent="0.25">
      <c r="A160" s="5" t="s">
        <v>594</v>
      </c>
      <c r="B160" s="5" t="s">
        <v>319</v>
      </c>
      <c r="C160" s="5" t="s">
        <v>385</v>
      </c>
      <c r="D160" s="6" t="s">
        <v>320</v>
      </c>
      <c r="E160" s="10">
        <v>2</v>
      </c>
      <c r="F160" s="5">
        <v>2</v>
      </c>
      <c r="G160" s="5" t="s">
        <v>0</v>
      </c>
      <c r="H160" s="7">
        <v>233.07</v>
      </c>
      <c r="I160" s="7">
        <v>23.94</v>
      </c>
      <c r="J160" s="54">
        <v>257.01</v>
      </c>
      <c r="K160" s="8">
        <f t="shared" si="88"/>
        <v>514.02</v>
      </c>
      <c r="L160" s="8">
        <f t="shared" si="89"/>
        <v>635.02</v>
      </c>
    </row>
    <row r="161" spans="1:12" x14ac:dyDescent="0.25">
      <c r="A161" s="5" t="s">
        <v>685</v>
      </c>
      <c r="B161" s="5" t="s">
        <v>325</v>
      </c>
      <c r="C161" s="5" t="s">
        <v>385</v>
      </c>
      <c r="D161" s="6" t="s">
        <v>326</v>
      </c>
      <c r="E161" s="10">
        <v>2</v>
      </c>
      <c r="F161" s="5">
        <v>2</v>
      </c>
      <c r="G161" s="5" t="s">
        <v>0</v>
      </c>
      <c r="H161" s="7">
        <v>56.46</v>
      </c>
      <c r="I161" s="7">
        <v>1.95</v>
      </c>
      <c r="J161" s="54">
        <v>58.41</v>
      </c>
      <c r="K161" s="8">
        <f t="shared" si="88"/>
        <v>116.82</v>
      </c>
      <c r="L161" s="8">
        <f t="shared" si="89"/>
        <v>144.32</v>
      </c>
    </row>
    <row r="162" spans="1:12" x14ac:dyDescent="0.25">
      <c r="A162" s="14" t="s">
        <v>452</v>
      </c>
      <c r="B162" s="41" t="s">
        <v>455</v>
      </c>
      <c r="C162" s="41"/>
      <c r="D162" s="41"/>
      <c r="E162" s="41"/>
      <c r="F162" s="41"/>
      <c r="G162" s="41"/>
      <c r="H162" s="41"/>
      <c r="I162" s="41"/>
      <c r="J162" s="50"/>
      <c r="K162" s="41"/>
      <c r="L162" s="23">
        <f>SUM(L163:L169)</f>
        <v>14018.07</v>
      </c>
    </row>
    <row r="163" spans="1:12" ht="57" x14ac:dyDescent="0.25">
      <c r="A163" s="5" t="s">
        <v>595</v>
      </c>
      <c r="B163" s="5" t="s">
        <v>333</v>
      </c>
      <c r="C163" s="5" t="s">
        <v>385</v>
      </c>
      <c r="D163" s="6" t="s">
        <v>334</v>
      </c>
      <c r="E163" s="10">
        <v>28.5</v>
      </c>
      <c r="F163" s="5">
        <v>28.5</v>
      </c>
      <c r="G163" s="5" t="s">
        <v>3</v>
      </c>
      <c r="H163" s="7">
        <v>18.03</v>
      </c>
      <c r="I163" s="7">
        <v>28.71</v>
      </c>
      <c r="J163" s="54">
        <v>46.74</v>
      </c>
      <c r="K163" s="8">
        <f t="shared" si="80"/>
        <v>1332.09</v>
      </c>
      <c r="L163" s="8">
        <f t="shared" si="81"/>
        <v>1645.66</v>
      </c>
    </row>
    <row r="164" spans="1:12" ht="57" x14ac:dyDescent="0.25">
      <c r="A164" s="5" t="s">
        <v>596</v>
      </c>
      <c r="B164" s="5" t="s">
        <v>335</v>
      </c>
      <c r="C164" s="5" t="s">
        <v>385</v>
      </c>
      <c r="D164" s="6" t="s">
        <v>336</v>
      </c>
      <c r="E164" s="10">
        <v>44.45000000000001</v>
      </c>
      <c r="F164" s="5">
        <v>44.45</v>
      </c>
      <c r="G164" s="5" t="s">
        <v>3</v>
      </c>
      <c r="H164" s="7">
        <v>26.69</v>
      </c>
      <c r="I164" s="7">
        <v>52.65</v>
      </c>
      <c r="J164" s="54">
        <v>79.34</v>
      </c>
      <c r="K164" s="8">
        <f t="shared" si="80"/>
        <v>3526.66</v>
      </c>
      <c r="L164" s="8">
        <f t="shared" si="81"/>
        <v>4356.84</v>
      </c>
    </row>
    <row r="165" spans="1:12" ht="28.5" x14ac:dyDescent="0.25">
      <c r="A165" s="5" t="s">
        <v>597</v>
      </c>
      <c r="B165" s="5" t="s">
        <v>357</v>
      </c>
      <c r="C165" s="5" t="s">
        <v>385</v>
      </c>
      <c r="D165" s="6" t="s">
        <v>358</v>
      </c>
      <c r="E165" s="10">
        <v>6</v>
      </c>
      <c r="F165" s="5">
        <v>6</v>
      </c>
      <c r="G165" s="5" t="s">
        <v>0</v>
      </c>
      <c r="H165" s="7">
        <v>40.67</v>
      </c>
      <c r="I165" s="7">
        <v>47.86</v>
      </c>
      <c r="J165" s="54">
        <v>88.53</v>
      </c>
      <c r="K165" s="8">
        <f t="shared" si="80"/>
        <v>531.17999999999995</v>
      </c>
      <c r="L165" s="8">
        <f t="shared" si="81"/>
        <v>656.22</v>
      </c>
    </row>
    <row r="166" spans="1:12" ht="28.5" x14ac:dyDescent="0.25">
      <c r="A166" s="5" t="s">
        <v>598</v>
      </c>
      <c r="B166" s="5" t="s">
        <v>359</v>
      </c>
      <c r="C166" s="5" t="s">
        <v>385</v>
      </c>
      <c r="D166" s="6" t="s">
        <v>360</v>
      </c>
      <c r="E166" s="10">
        <v>3</v>
      </c>
      <c r="F166" s="5">
        <v>3</v>
      </c>
      <c r="G166" s="5" t="s">
        <v>0</v>
      </c>
      <c r="H166" s="7">
        <v>91.66</v>
      </c>
      <c r="I166" s="7">
        <v>47.86</v>
      </c>
      <c r="J166" s="54">
        <v>139.52000000000001</v>
      </c>
      <c r="K166" s="8">
        <f t="shared" ref="K166" si="100">ROUND(J166*F166,2)</f>
        <v>418.56</v>
      </c>
      <c r="L166" s="8">
        <f t="shared" ref="L166" si="101">ROUND(K166*(1+B$9),2)</f>
        <v>517.09</v>
      </c>
    </row>
    <row r="167" spans="1:12" ht="28.5" x14ac:dyDescent="0.25">
      <c r="A167" s="5" t="s">
        <v>599</v>
      </c>
      <c r="B167" s="5" t="s">
        <v>362</v>
      </c>
      <c r="C167" s="5" t="s">
        <v>385</v>
      </c>
      <c r="D167" s="6" t="s">
        <v>363</v>
      </c>
      <c r="E167" s="10">
        <v>8.5</v>
      </c>
      <c r="F167" s="5">
        <v>8.5</v>
      </c>
      <c r="G167" s="5" t="s">
        <v>3</v>
      </c>
      <c r="H167" s="7">
        <v>393.01</v>
      </c>
      <c r="I167" s="7">
        <v>10.79</v>
      </c>
      <c r="J167" s="54">
        <v>403.8</v>
      </c>
      <c r="K167" s="8">
        <f t="shared" ref="K167" si="102">ROUND(J167*F167,2)</f>
        <v>3432.3</v>
      </c>
      <c r="L167" s="8">
        <f t="shared" ref="L167" si="103">ROUND(K167*(1+B$9),2)</f>
        <v>4240.26</v>
      </c>
    </row>
    <row r="168" spans="1:12" ht="28.5" x14ac:dyDescent="0.25">
      <c r="A168" s="5" t="s">
        <v>600</v>
      </c>
      <c r="B168" s="5" t="s">
        <v>321</v>
      </c>
      <c r="C168" s="5" t="s">
        <v>385</v>
      </c>
      <c r="D168" s="6" t="s">
        <v>322</v>
      </c>
      <c r="E168" s="10">
        <v>16</v>
      </c>
      <c r="F168" s="5">
        <v>16</v>
      </c>
      <c r="G168" s="5" t="s">
        <v>0</v>
      </c>
      <c r="H168" s="7">
        <v>13.05</v>
      </c>
      <c r="I168" s="7">
        <v>19.149999999999999</v>
      </c>
      <c r="J168" s="54">
        <v>32.200000000000003</v>
      </c>
      <c r="K168" s="8">
        <f t="shared" ref="K168" si="104">ROUND(J168*F168,2)</f>
        <v>515.20000000000005</v>
      </c>
      <c r="L168" s="8">
        <f t="shared" ref="L168" si="105">ROUND(K168*(1+B$9),2)</f>
        <v>636.48</v>
      </c>
    </row>
    <row r="169" spans="1:12" ht="28.5" x14ac:dyDescent="0.25">
      <c r="A169" s="5" t="s">
        <v>601</v>
      </c>
      <c r="B169" s="5" t="s">
        <v>361</v>
      </c>
      <c r="C169" s="5" t="s">
        <v>385</v>
      </c>
      <c r="D169" s="6" t="s">
        <v>456</v>
      </c>
      <c r="E169" s="10">
        <v>5</v>
      </c>
      <c r="F169" s="5">
        <v>5</v>
      </c>
      <c r="G169" s="5" t="s">
        <v>0</v>
      </c>
      <c r="H169" s="7">
        <v>101.72</v>
      </c>
      <c r="I169" s="7">
        <v>216.48</v>
      </c>
      <c r="J169" s="54">
        <v>318.2</v>
      </c>
      <c r="K169" s="8">
        <f t="shared" si="6"/>
        <v>1591</v>
      </c>
      <c r="L169" s="8">
        <f t="shared" si="7"/>
        <v>1965.52</v>
      </c>
    </row>
    <row r="170" spans="1:12" x14ac:dyDescent="0.25">
      <c r="A170" s="14" t="s">
        <v>458</v>
      </c>
      <c r="B170" s="41" t="s">
        <v>459</v>
      </c>
      <c r="C170" s="41"/>
      <c r="D170" s="41"/>
      <c r="E170" s="41"/>
      <c r="F170" s="41"/>
      <c r="G170" s="41"/>
      <c r="H170" s="41"/>
      <c r="I170" s="41"/>
      <c r="J170" s="50"/>
      <c r="K170" s="41"/>
      <c r="L170" s="23">
        <f>SUM(L171:L172)</f>
        <v>3148.41</v>
      </c>
    </row>
    <row r="171" spans="1:12" ht="28.5" x14ac:dyDescent="0.25">
      <c r="A171" s="5" t="s">
        <v>621</v>
      </c>
      <c r="B171" s="5" t="s">
        <v>361</v>
      </c>
      <c r="C171" s="5" t="s">
        <v>385</v>
      </c>
      <c r="D171" s="6" t="s">
        <v>456</v>
      </c>
      <c r="E171" s="10">
        <v>2</v>
      </c>
      <c r="F171" s="5">
        <v>2</v>
      </c>
      <c r="G171" s="5" t="s">
        <v>0</v>
      </c>
      <c r="H171" s="7">
        <v>101.72</v>
      </c>
      <c r="I171" s="7">
        <v>216.48</v>
      </c>
      <c r="J171" s="54">
        <v>318.2</v>
      </c>
      <c r="K171" s="8">
        <f t="shared" si="6"/>
        <v>636.4</v>
      </c>
      <c r="L171" s="8">
        <f t="shared" si="7"/>
        <v>786.21</v>
      </c>
    </row>
    <row r="172" spans="1:12" ht="57" x14ac:dyDescent="0.25">
      <c r="A172" s="5" t="s">
        <v>622</v>
      </c>
      <c r="B172" s="5" t="s">
        <v>335</v>
      </c>
      <c r="C172" s="5" t="s">
        <v>385</v>
      </c>
      <c r="D172" s="6" t="s">
        <v>336</v>
      </c>
      <c r="E172" s="10">
        <v>24.1</v>
      </c>
      <c r="F172" s="5">
        <v>24.1</v>
      </c>
      <c r="G172" s="5" t="s">
        <v>3</v>
      </c>
      <c r="H172" s="7">
        <v>26.69</v>
      </c>
      <c r="I172" s="7">
        <v>52.65</v>
      </c>
      <c r="J172" s="54">
        <v>79.34</v>
      </c>
      <c r="K172" s="8">
        <f t="shared" si="6"/>
        <v>1912.09</v>
      </c>
      <c r="L172" s="8">
        <f t="shared" si="7"/>
        <v>2362.1999999999998</v>
      </c>
    </row>
    <row r="173" spans="1:12" x14ac:dyDescent="0.25">
      <c r="A173" s="14" t="s">
        <v>460</v>
      </c>
      <c r="B173" s="41" t="s">
        <v>461</v>
      </c>
      <c r="C173" s="41"/>
      <c r="D173" s="41"/>
      <c r="E173" s="41"/>
      <c r="F173" s="41"/>
      <c r="G173" s="41"/>
      <c r="H173" s="41"/>
      <c r="I173" s="41"/>
      <c r="J173" s="50"/>
      <c r="K173" s="41"/>
      <c r="L173" s="23">
        <f>SUM(L176:L258)</f>
        <v>98078.749999999956</v>
      </c>
    </row>
    <row r="174" spans="1:12" x14ac:dyDescent="0.25">
      <c r="A174" s="19"/>
      <c r="B174" s="42" t="s">
        <v>784</v>
      </c>
      <c r="C174" s="42"/>
      <c r="D174" s="42"/>
      <c r="E174" s="42"/>
      <c r="F174" s="42"/>
      <c r="G174" s="42"/>
      <c r="H174" s="42"/>
      <c r="I174" s="42"/>
      <c r="J174" s="51"/>
      <c r="K174" s="42"/>
      <c r="L174" s="20"/>
    </row>
    <row r="175" spans="1:12" x14ac:dyDescent="0.25">
      <c r="A175" s="14"/>
      <c r="B175" s="42" t="s">
        <v>785</v>
      </c>
      <c r="C175" s="42"/>
      <c r="D175" s="42"/>
      <c r="E175" s="42"/>
      <c r="F175" s="42"/>
      <c r="G175" s="42"/>
      <c r="H175" s="42"/>
      <c r="I175" s="42"/>
      <c r="J175" s="51"/>
      <c r="K175" s="42"/>
      <c r="L175" s="18"/>
    </row>
    <row r="176" spans="1:12" ht="57" x14ac:dyDescent="0.25">
      <c r="A176" s="5" t="s">
        <v>732</v>
      </c>
      <c r="B176" s="28" t="s">
        <v>406</v>
      </c>
      <c r="C176" s="5" t="s">
        <v>396</v>
      </c>
      <c r="D176" s="6" t="s">
        <v>407</v>
      </c>
      <c r="E176" s="10">
        <v>1</v>
      </c>
      <c r="F176" s="5">
        <v>1</v>
      </c>
      <c r="G176" s="5" t="s">
        <v>0</v>
      </c>
      <c r="H176" s="7">
        <v>0</v>
      </c>
      <c r="I176" s="7">
        <v>0</v>
      </c>
      <c r="J176" s="54" t="s">
        <v>719</v>
      </c>
      <c r="K176" s="8">
        <f t="shared" ref="K176" si="106">ROUND(J176*F176,2)</f>
        <v>55.97</v>
      </c>
      <c r="L176" s="8">
        <f t="shared" ref="L176" si="107">ROUND(K176*(1+B$9),2)</f>
        <v>69.150000000000006</v>
      </c>
    </row>
    <row r="177" spans="1:12" ht="42.75" x14ac:dyDescent="0.25">
      <c r="A177" s="5" t="s">
        <v>733</v>
      </c>
      <c r="B177" s="5">
        <v>12362</v>
      </c>
      <c r="C177" s="5" t="s">
        <v>422</v>
      </c>
      <c r="D177" s="6" t="s">
        <v>814</v>
      </c>
      <c r="E177" s="10">
        <v>1</v>
      </c>
      <c r="F177" s="5">
        <v>1</v>
      </c>
      <c r="G177" s="5" t="s">
        <v>423</v>
      </c>
      <c r="H177" s="7">
        <v>0</v>
      </c>
      <c r="I177" s="7">
        <v>0</v>
      </c>
      <c r="J177" s="54" t="s">
        <v>435</v>
      </c>
      <c r="K177" s="8">
        <f t="shared" ref="K177:K239" si="108">ROUND(J177*F177,2)</f>
        <v>18.22</v>
      </c>
      <c r="L177" s="8">
        <f t="shared" ref="L177:L239" si="109">ROUND(K177*(1+B$9),2)</f>
        <v>22.51</v>
      </c>
    </row>
    <row r="178" spans="1:12" ht="42.75" x14ac:dyDescent="0.25">
      <c r="A178" s="5" t="s">
        <v>734</v>
      </c>
      <c r="B178" s="5" t="s">
        <v>191</v>
      </c>
      <c r="C178" s="5" t="s">
        <v>385</v>
      </c>
      <c r="D178" s="6" t="s">
        <v>816</v>
      </c>
      <c r="E178" s="10">
        <v>1</v>
      </c>
      <c r="F178" s="5">
        <v>1</v>
      </c>
      <c r="G178" s="5" t="s">
        <v>0</v>
      </c>
      <c r="H178" s="7">
        <v>259.13</v>
      </c>
      <c r="I178" s="7">
        <v>165.84</v>
      </c>
      <c r="J178" s="54">
        <v>424.97</v>
      </c>
      <c r="K178" s="8">
        <f t="shared" si="108"/>
        <v>424.97</v>
      </c>
      <c r="L178" s="8">
        <f t="shared" si="109"/>
        <v>525.01</v>
      </c>
    </row>
    <row r="179" spans="1:12" ht="28.5" x14ac:dyDescent="0.25">
      <c r="A179" s="5" t="s">
        <v>735</v>
      </c>
      <c r="B179" s="5" t="s">
        <v>218</v>
      </c>
      <c r="C179" s="5" t="s">
        <v>385</v>
      </c>
      <c r="D179" s="6" t="s">
        <v>817</v>
      </c>
      <c r="E179" s="10">
        <v>8</v>
      </c>
      <c r="F179" s="5">
        <v>8</v>
      </c>
      <c r="G179" s="5" t="s">
        <v>3</v>
      </c>
      <c r="H179" s="7">
        <v>14</v>
      </c>
      <c r="I179" s="7">
        <v>33.5</v>
      </c>
      <c r="J179" s="54">
        <v>47.5</v>
      </c>
      <c r="K179" s="8">
        <f t="shared" si="108"/>
        <v>380</v>
      </c>
      <c r="L179" s="8">
        <f t="shared" si="109"/>
        <v>469.45</v>
      </c>
    </row>
    <row r="180" spans="1:12" ht="42.75" x14ac:dyDescent="0.25">
      <c r="A180" s="5" t="s">
        <v>736</v>
      </c>
      <c r="B180" s="5" t="s">
        <v>240</v>
      </c>
      <c r="C180" s="5" t="s">
        <v>385</v>
      </c>
      <c r="D180" s="6" t="s">
        <v>241</v>
      </c>
      <c r="E180" s="10">
        <v>24</v>
      </c>
      <c r="F180" s="5">
        <v>24</v>
      </c>
      <c r="G180" s="5" t="s">
        <v>3</v>
      </c>
      <c r="H180" s="7">
        <v>13.59</v>
      </c>
      <c r="I180" s="7">
        <v>4.3099999999999996</v>
      </c>
      <c r="J180" s="54">
        <v>17.899999999999999</v>
      </c>
      <c r="K180" s="8">
        <f t="shared" si="108"/>
        <v>429.6</v>
      </c>
      <c r="L180" s="8">
        <f t="shared" si="109"/>
        <v>530.73</v>
      </c>
    </row>
    <row r="181" spans="1:12" ht="42.75" x14ac:dyDescent="0.25">
      <c r="A181" s="5" t="s">
        <v>737</v>
      </c>
      <c r="B181" s="5" t="s">
        <v>240</v>
      </c>
      <c r="C181" s="5" t="s">
        <v>385</v>
      </c>
      <c r="D181" s="6" t="s">
        <v>241</v>
      </c>
      <c r="E181" s="10">
        <v>8</v>
      </c>
      <c r="F181" s="5">
        <v>8</v>
      </c>
      <c r="G181" s="5" t="s">
        <v>3</v>
      </c>
      <c r="H181" s="7">
        <v>13.59</v>
      </c>
      <c r="I181" s="7">
        <v>4.3099999999999996</v>
      </c>
      <c r="J181" s="54">
        <v>17.899999999999999</v>
      </c>
      <c r="K181" s="8">
        <f t="shared" si="108"/>
        <v>143.19999999999999</v>
      </c>
      <c r="L181" s="8">
        <f t="shared" si="109"/>
        <v>176.91</v>
      </c>
    </row>
    <row r="182" spans="1:12" ht="28.5" x14ac:dyDescent="0.25">
      <c r="A182" s="5" t="s">
        <v>738</v>
      </c>
      <c r="B182" s="5" t="s">
        <v>230</v>
      </c>
      <c r="C182" s="5" t="s">
        <v>385</v>
      </c>
      <c r="D182" s="6" t="s">
        <v>231</v>
      </c>
      <c r="E182" s="10">
        <v>13</v>
      </c>
      <c r="F182" s="5">
        <v>13</v>
      </c>
      <c r="G182" s="5" t="s">
        <v>0</v>
      </c>
      <c r="H182" s="7">
        <v>9.14</v>
      </c>
      <c r="I182" s="7">
        <v>7.18</v>
      </c>
      <c r="J182" s="54">
        <v>16.32</v>
      </c>
      <c r="K182" s="8">
        <f t="shared" si="108"/>
        <v>212.16</v>
      </c>
      <c r="L182" s="8">
        <f t="shared" si="109"/>
        <v>262.10000000000002</v>
      </c>
    </row>
    <row r="183" spans="1:12" ht="28.5" x14ac:dyDescent="0.25">
      <c r="A183" s="5" t="s">
        <v>739</v>
      </c>
      <c r="B183" s="5" t="s">
        <v>206</v>
      </c>
      <c r="C183" s="5" t="s">
        <v>385</v>
      </c>
      <c r="D183" s="6" t="s">
        <v>207</v>
      </c>
      <c r="E183" s="10">
        <v>1</v>
      </c>
      <c r="F183" s="5">
        <v>1</v>
      </c>
      <c r="G183" s="5" t="s">
        <v>0</v>
      </c>
      <c r="H183" s="7">
        <v>77.06</v>
      </c>
      <c r="I183" s="7">
        <v>9.57</v>
      </c>
      <c r="J183" s="54">
        <v>86.63</v>
      </c>
      <c r="K183" s="8">
        <f t="shared" si="108"/>
        <v>86.63</v>
      </c>
      <c r="L183" s="8">
        <f t="shared" si="109"/>
        <v>107.02</v>
      </c>
    </row>
    <row r="184" spans="1:12" ht="28.5" x14ac:dyDescent="0.25">
      <c r="A184" s="5" t="s">
        <v>740</v>
      </c>
      <c r="B184" s="5" t="s">
        <v>214</v>
      </c>
      <c r="C184" s="5" t="s">
        <v>385</v>
      </c>
      <c r="D184" s="6" t="s">
        <v>215</v>
      </c>
      <c r="E184" s="10">
        <v>1.5</v>
      </c>
      <c r="F184" s="5">
        <v>1.5</v>
      </c>
      <c r="G184" s="5" t="s">
        <v>3</v>
      </c>
      <c r="H184" s="7">
        <v>6.46</v>
      </c>
      <c r="I184" s="7">
        <v>23.94</v>
      </c>
      <c r="J184" s="54">
        <v>30.4</v>
      </c>
      <c r="K184" s="8">
        <f t="shared" si="108"/>
        <v>45.6</v>
      </c>
      <c r="L184" s="8">
        <f t="shared" si="109"/>
        <v>56.33</v>
      </c>
    </row>
    <row r="185" spans="1:12" ht="28.5" x14ac:dyDescent="0.25">
      <c r="A185" s="5" t="s">
        <v>741</v>
      </c>
      <c r="B185" s="5" t="s">
        <v>228</v>
      </c>
      <c r="C185" s="5" t="s">
        <v>385</v>
      </c>
      <c r="D185" s="6" t="s">
        <v>229</v>
      </c>
      <c r="E185" s="10">
        <v>2</v>
      </c>
      <c r="F185" s="5">
        <v>2</v>
      </c>
      <c r="G185" s="5" t="s">
        <v>3</v>
      </c>
      <c r="H185" s="7">
        <v>8.01</v>
      </c>
      <c r="I185" s="7">
        <v>2.39</v>
      </c>
      <c r="J185" s="54">
        <v>10.4</v>
      </c>
      <c r="K185" s="8">
        <f t="shared" si="108"/>
        <v>20.8</v>
      </c>
      <c r="L185" s="8">
        <f t="shared" si="109"/>
        <v>25.7</v>
      </c>
    </row>
    <row r="186" spans="1:12" x14ac:dyDescent="0.25">
      <c r="A186" s="5" t="s">
        <v>742</v>
      </c>
      <c r="B186" s="5" t="s">
        <v>288</v>
      </c>
      <c r="C186" s="5" t="s">
        <v>385</v>
      </c>
      <c r="D186" s="6" t="s">
        <v>289</v>
      </c>
      <c r="E186" s="10">
        <v>1</v>
      </c>
      <c r="F186" s="5">
        <v>1</v>
      </c>
      <c r="G186" s="5" t="s">
        <v>0</v>
      </c>
      <c r="H186" s="7">
        <v>147.38</v>
      </c>
      <c r="I186" s="7">
        <v>23.94</v>
      </c>
      <c r="J186" s="54">
        <v>171.32</v>
      </c>
      <c r="K186" s="8">
        <f t="shared" si="108"/>
        <v>171.32</v>
      </c>
      <c r="L186" s="8">
        <f t="shared" si="109"/>
        <v>211.65</v>
      </c>
    </row>
    <row r="187" spans="1:12" x14ac:dyDescent="0.25">
      <c r="A187" s="5" t="s">
        <v>743</v>
      </c>
      <c r="B187" s="5" t="s">
        <v>286</v>
      </c>
      <c r="C187" s="5" t="s">
        <v>385</v>
      </c>
      <c r="D187" s="6" t="s">
        <v>287</v>
      </c>
      <c r="E187" s="10">
        <v>1</v>
      </c>
      <c r="F187" s="5">
        <v>1</v>
      </c>
      <c r="G187" s="5" t="s">
        <v>0</v>
      </c>
      <c r="H187" s="7">
        <v>4.99</v>
      </c>
      <c r="I187" s="7">
        <v>4.79</v>
      </c>
      <c r="J187" s="54">
        <v>9.7799999999999994</v>
      </c>
      <c r="K187" s="8">
        <f t="shared" si="108"/>
        <v>9.7799999999999994</v>
      </c>
      <c r="L187" s="8">
        <f t="shared" si="109"/>
        <v>12.08</v>
      </c>
    </row>
    <row r="188" spans="1:12" ht="42.75" x14ac:dyDescent="0.25">
      <c r="A188" s="5" t="s">
        <v>744</v>
      </c>
      <c r="B188" s="5" t="s">
        <v>290</v>
      </c>
      <c r="C188" s="5" t="s">
        <v>385</v>
      </c>
      <c r="D188" s="6" t="s">
        <v>291</v>
      </c>
      <c r="E188" s="10">
        <v>1</v>
      </c>
      <c r="F188" s="5">
        <v>1</v>
      </c>
      <c r="G188" s="5" t="s">
        <v>0</v>
      </c>
      <c r="H188" s="7">
        <v>19.18</v>
      </c>
      <c r="I188" s="7">
        <v>11.97</v>
      </c>
      <c r="J188" s="54">
        <v>31.15</v>
      </c>
      <c r="K188" s="8">
        <f t="shared" ref="K188:K192" si="110">ROUND(J188*F188,2)</f>
        <v>31.15</v>
      </c>
      <c r="L188" s="8">
        <f t="shared" ref="L188:L192" si="111">ROUND(K188*(1+B$9),2)</f>
        <v>38.479999999999997</v>
      </c>
    </row>
    <row r="189" spans="1:12" ht="42.75" x14ac:dyDescent="0.25">
      <c r="A189" s="5" t="s">
        <v>745</v>
      </c>
      <c r="B189" s="5" t="s">
        <v>212</v>
      </c>
      <c r="C189" s="5" t="s">
        <v>385</v>
      </c>
      <c r="D189" s="6" t="s">
        <v>213</v>
      </c>
      <c r="E189" s="10">
        <v>3</v>
      </c>
      <c r="F189" s="5">
        <v>3</v>
      </c>
      <c r="G189" s="5" t="s">
        <v>0</v>
      </c>
      <c r="H189" s="7">
        <v>52.74</v>
      </c>
      <c r="I189" s="7">
        <v>27.27</v>
      </c>
      <c r="J189" s="54">
        <v>80.010000000000005</v>
      </c>
      <c r="K189" s="8">
        <f t="shared" si="110"/>
        <v>240.03</v>
      </c>
      <c r="L189" s="8">
        <f t="shared" si="111"/>
        <v>296.52999999999997</v>
      </c>
    </row>
    <row r="190" spans="1:12" x14ac:dyDescent="0.25">
      <c r="A190" s="5" t="s">
        <v>746</v>
      </c>
      <c r="B190" s="5" t="s">
        <v>146</v>
      </c>
      <c r="C190" s="5" t="s">
        <v>385</v>
      </c>
      <c r="D190" s="6" t="s">
        <v>147</v>
      </c>
      <c r="E190" s="10">
        <v>0.56000000000000005</v>
      </c>
      <c r="F190" s="5">
        <v>0.56000000000000005</v>
      </c>
      <c r="G190" s="5" t="s">
        <v>2</v>
      </c>
      <c r="H190" s="7">
        <v>980.85</v>
      </c>
      <c r="I190" s="7">
        <v>82.1</v>
      </c>
      <c r="J190" s="54">
        <v>1062.95</v>
      </c>
      <c r="K190" s="8">
        <f t="shared" si="110"/>
        <v>595.25</v>
      </c>
      <c r="L190" s="8">
        <f t="shared" si="111"/>
        <v>735.37</v>
      </c>
    </row>
    <row r="191" spans="1:12" ht="28.5" x14ac:dyDescent="0.25">
      <c r="A191" s="5" t="s">
        <v>747</v>
      </c>
      <c r="B191" s="5" t="s">
        <v>186</v>
      </c>
      <c r="C191" s="5" t="s">
        <v>385</v>
      </c>
      <c r="D191" s="6" t="s">
        <v>187</v>
      </c>
      <c r="E191" s="10">
        <v>0.56000000000000005</v>
      </c>
      <c r="F191" s="5">
        <v>0.56000000000000005</v>
      </c>
      <c r="G191" s="5" t="s">
        <v>2</v>
      </c>
      <c r="H191" s="7">
        <v>17.02</v>
      </c>
      <c r="I191" s="7">
        <v>28.71</v>
      </c>
      <c r="J191" s="54">
        <v>45.73</v>
      </c>
      <c r="K191" s="8">
        <f t="shared" si="110"/>
        <v>25.61</v>
      </c>
      <c r="L191" s="8">
        <f t="shared" si="111"/>
        <v>31.64</v>
      </c>
    </row>
    <row r="192" spans="1:12" ht="28.5" x14ac:dyDescent="0.25">
      <c r="A192" s="5" t="s">
        <v>748</v>
      </c>
      <c r="B192" s="5" t="s">
        <v>155</v>
      </c>
      <c r="C192" s="5" t="s">
        <v>385</v>
      </c>
      <c r="D192" s="6" t="s">
        <v>156</v>
      </c>
      <c r="E192" s="10">
        <v>1</v>
      </c>
      <c r="F192" s="5">
        <v>1</v>
      </c>
      <c r="G192" s="5" t="s">
        <v>0</v>
      </c>
      <c r="H192" s="7">
        <v>53.46</v>
      </c>
      <c r="I192" s="7">
        <v>0</v>
      </c>
      <c r="J192" s="54">
        <v>53.46</v>
      </c>
      <c r="K192" s="8">
        <f t="shared" si="110"/>
        <v>53.46</v>
      </c>
      <c r="L192" s="8">
        <f t="shared" si="111"/>
        <v>66.040000000000006</v>
      </c>
    </row>
    <row r="193" spans="1:12" x14ac:dyDescent="0.25">
      <c r="A193" s="14"/>
      <c r="B193" s="42" t="s">
        <v>786</v>
      </c>
      <c r="C193" s="42"/>
      <c r="D193" s="42"/>
      <c r="E193" s="42"/>
      <c r="F193" s="42"/>
      <c r="G193" s="42"/>
      <c r="H193" s="42"/>
      <c r="I193" s="42"/>
      <c r="J193" s="51"/>
      <c r="K193" s="42"/>
      <c r="L193" s="18"/>
    </row>
    <row r="194" spans="1:12" ht="42.75" x14ac:dyDescent="0.25">
      <c r="A194" s="5" t="s">
        <v>744</v>
      </c>
      <c r="B194" s="5" t="s">
        <v>194</v>
      </c>
      <c r="C194" s="5" t="s">
        <v>385</v>
      </c>
      <c r="D194" s="6" t="s">
        <v>195</v>
      </c>
      <c r="E194" s="10">
        <v>1</v>
      </c>
      <c r="F194" s="5">
        <v>1</v>
      </c>
      <c r="G194" s="5" t="s">
        <v>0</v>
      </c>
      <c r="H194" s="7">
        <v>514.13</v>
      </c>
      <c r="I194" s="7">
        <v>143.1</v>
      </c>
      <c r="J194" s="54">
        <v>657.23</v>
      </c>
      <c r="K194" s="8">
        <f t="shared" si="108"/>
        <v>657.23</v>
      </c>
      <c r="L194" s="8">
        <f t="shared" si="109"/>
        <v>811.94</v>
      </c>
    </row>
    <row r="195" spans="1:12" ht="42.75" x14ac:dyDescent="0.25">
      <c r="A195" s="5" t="s">
        <v>745</v>
      </c>
      <c r="B195" s="5" t="s">
        <v>192</v>
      </c>
      <c r="C195" s="5" t="s">
        <v>385</v>
      </c>
      <c r="D195" s="6" t="s">
        <v>193</v>
      </c>
      <c r="E195" s="10">
        <v>1</v>
      </c>
      <c r="F195" s="5">
        <v>1</v>
      </c>
      <c r="G195" s="5" t="s">
        <v>0</v>
      </c>
      <c r="H195" s="7">
        <v>519.42999999999995</v>
      </c>
      <c r="I195" s="7">
        <v>143.1</v>
      </c>
      <c r="J195" s="54">
        <v>662.53</v>
      </c>
      <c r="K195" s="8">
        <f t="shared" si="108"/>
        <v>662.53</v>
      </c>
      <c r="L195" s="8">
        <f t="shared" si="109"/>
        <v>818.49</v>
      </c>
    </row>
    <row r="196" spans="1:12" x14ac:dyDescent="0.25">
      <c r="A196" s="5" t="s">
        <v>746</v>
      </c>
      <c r="B196" s="5" t="s">
        <v>196</v>
      </c>
      <c r="C196" s="5" t="s">
        <v>385</v>
      </c>
      <c r="D196" s="6" t="s">
        <v>197</v>
      </c>
      <c r="E196" s="10">
        <v>1</v>
      </c>
      <c r="F196" s="5">
        <v>1</v>
      </c>
      <c r="G196" s="5" t="s">
        <v>38</v>
      </c>
      <c r="H196" s="7">
        <v>105.49</v>
      </c>
      <c r="I196" s="7">
        <v>8.52</v>
      </c>
      <c r="J196" s="54">
        <v>114.01</v>
      </c>
      <c r="K196" s="8">
        <f t="shared" si="108"/>
        <v>114.01</v>
      </c>
      <c r="L196" s="8">
        <f t="shared" si="109"/>
        <v>140.85</v>
      </c>
    </row>
    <row r="197" spans="1:12" x14ac:dyDescent="0.25">
      <c r="A197" s="5" t="s">
        <v>747</v>
      </c>
      <c r="B197" s="5" t="s">
        <v>210</v>
      </c>
      <c r="C197" s="5" t="s">
        <v>385</v>
      </c>
      <c r="D197" s="6" t="s">
        <v>211</v>
      </c>
      <c r="E197" s="10">
        <v>4</v>
      </c>
      <c r="F197" s="5">
        <v>4</v>
      </c>
      <c r="G197" s="5" t="s">
        <v>0</v>
      </c>
      <c r="H197" s="7">
        <v>20.96</v>
      </c>
      <c r="I197" s="7">
        <v>7.18</v>
      </c>
      <c r="J197" s="54">
        <v>28.14</v>
      </c>
      <c r="K197" s="8">
        <f t="shared" si="108"/>
        <v>112.56</v>
      </c>
      <c r="L197" s="8">
        <f t="shared" si="109"/>
        <v>139.06</v>
      </c>
    </row>
    <row r="198" spans="1:12" ht="28.5" x14ac:dyDescent="0.25">
      <c r="A198" s="5" t="s">
        <v>748</v>
      </c>
      <c r="B198" s="5" t="s">
        <v>206</v>
      </c>
      <c r="C198" s="5" t="s">
        <v>385</v>
      </c>
      <c r="D198" s="6" t="s">
        <v>207</v>
      </c>
      <c r="E198" s="10">
        <v>1</v>
      </c>
      <c r="F198" s="5">
        <v>1</v>
      </c>
      <c r="G198" s="5" t="s">
        <v>0</v>
      </c>
      <c r="H198" s="7">
        <v>77.06</v>
      </c>
      <c r="I198" s="7">
        <v>9.57</v>
      </c>
      <c r="J198" s="54">
        <v>86.63</v>
      </c>
      <c r="K198" s="8">
        <f t="shared" si="108"/>
        <v>86.63</v>
      </c>
      <c r="L198" s="8">
        <f t="shared" si="109"/>
        <v>107.02</v>
      </c>
    </row>
    <row r="199" spans="1:12" ht="42.75" x14ac:dyDescent="0.25">
      <c r="A199" s="5" t="s">
        <v>749</v>
      </c>
      <c r="B199" s="5" t="s">
        <v>204</v>
      </c>
      <c r="C199" s="5" t="s">
        <v>385</v>
      </c>
      <c r="D199" s="6" t="s">
        <v>205</v>
      </c>
      <c r="E199" s="10">
        <v>2</v>
      </c>
      <c r="F199" s="5">
        <v>2</v>
      </c>
      <c r="G199" s="5" t="s">
        <v>0</v>
      </c>
      <c r="H199" s="7">
        <v>71.23</v>
      </c>
      <c r="I199" s="7">
        <v>9.57</v>
      </c>
      <c r="J199" s="54">
        <v>80.8</v>
      </c>
      <c r="K199" s="8">
        <f t="shared" si="108"/>
        <v>161.6</v>
      </c>
      <c r="L199" s="8">
        <f t="shared" si="109"/>
        <v>199.64</v>
      </c>
    </row>
    <row r="200" spans="1:12" ht="42.75" x14ac:dyDescent="0.25">
      <c r="A200" s="5" t="s">
        <v>750</v>
      </c>
      <c r="B200" s="5" t="s">
        <v>202</v>
      </c>
      <c r="C200" s="5" t="s">
        <v>385</v>
      </c>
      <c r="D200" s="6" t="s">
        <v>203</v>
      </c>
      <c r="E200" s="10">
        <v>2</v>
      </c>
      <c r="F200" s="5">
        <v>2</v>
      </c>
      <c r="G200" s="5" t="s">
        <v>0</v>
      </c>
      <c r="H200" s="7">
        <v>68.69</v>
      </c>
      <c r="I200" s="7">
        <v>9.57</v>
      </c>
      <c r="J200" s="54">
        <v>78.260000000000005</v>
      </c>
      <c r="K200" s="8">
        <f t="shared" si="108"/>
        <v>156.52000000000001</v>
      </c>
      <c r="L200" s="8">
        <f t="shared" si="109"/>
        <v>193.36</v>
      </c>
    </row>
    <row r="201" spans="1:12" ht="42.75" x14ac:dyDescent="0.25">
      <c r="A201" s="5" t="s">
        <v>751</v>
      </c>
      <c r="B201" s="5" t="s">
        <v>200</v>
      </c>
      <c r="C201" s="5" t="s">
        <v>385</v>
      </c>
      <c r="D201" s="6" t="s">
        <v>201</v>
      </c>
      <c r="E201" s="10">
        <v>2</v>
      </c>
      <c r="F201" s="5">
        <v>2</v>
      </c>
      <c r="G201" s="5" t="s">
        <v>0</v>
      </c>
      <c r="H201" s="7">
        <v>47.19</v>
      </c>
      <c r="I201" s="7">
        <v>9.57</v>
      </c>
      <c r="J201" s="54">
        <v>56.76</v>
      </c>
      <c r="K201" s="8">
        <f t="shared" si="108"/>
        <v>113.52</v>
      </c>
      <c r="L201" s="8">
        <f t="shared" si="109"/>
        <v>140.24</v>
      </c>
    </row>
    <row r="202" spans="1:12" ht="42.75" x14ac:dyDescent="0.25">
      <c r="A202" s="5" t="s">
        <v>752</v>
      </c>
      <c r="B202" s="5" t="s">
        <v>198</v>
      </c>
      <c r="C202" s="5" t="s">
        <v>385</v>
      </c>
      <c r="D202" s="6" t="s">
        <v>199</v>
      </c>
      <c r="E202" s="10">
        <v>14</v>
      </c>
      <c r="F202" s="5">
        <v>14</v>
      </c>
      <c r="G202" s="5" t="s">
        <v>0</v>
      </c>
      <c r="H202" s="7">
        <v>12.87</v>
      </c>
      <c r="I202" s="7">
        <v>9.57</v>
      </c>
      <c r="J202" s="54">
        <v>22.44</v>
      </c>
      <c r="K202" s="8">
        <f t="shared" si="108"/>
        <v>314.16000000000003</v>
      </c>
      <c r="L202" s="8">
        <f t="shared" si="109"/>
        <v>388.11</v>
      </c>
    </row>
    <row r="203" spans="1:12" ht="42.75" x14ac:dyDescent="0.25">
      <c r="A203" s="5" t="s">
        <v>753</v>
      </c>
      <c r="B203" s="5" t="s">
        <v>198</v>
      </c>
      <c r="C203" s="5" t="s">
        <v>385</v>
      </c>
      <c r="D203" s="6" t="s">
        <v>199</v>
      </c>
      <c r="E203" s="10">
        <v>3</v>
      </c>
      <c r="F203" s="5">
        <v>3</v>
      </c>
      <c r="G203" s="5" t="s">
        <v>0</v>
      </c>
      <c r="H203" s="7">
        <v>12.87</v>
      </c>
      <c r="I203" s="7">
        <v>9.57</v>
      </c>
      <c r="J203" s="54">
        <v>22.44</v>
      </c>
      <c r="K203" s="8">
        <f t="shared" si="108"/>
        <v>67.319999999999993</v>
      </c>
      <c r="L203" s="8">
        <f t="shared" si="109"/>
        <v>83.17</v>
      </c>
    </row>
    <row r="204" spans="1:12" ht="28.5" x14ac:dyDescent="0.25">
      <c r="A204" s="5" t="s">
        <v>754</v>
      </c>
      <c r="B204" s="5" t="s">
        <v>208</v>
      </c>
      <c r="C204" s="5" t="s">
        <v>385</v>
      </c>
      <c r="D204" s="6" t="s">
        <v>209</v>
      </c>
      <c r="E204" s="10">
        <v>4</v>
      </c>
      <c r="F204" s="5">
        <v>4</v>
      </c>
      <c r="G204" s="5" t="s">
        <v>0</v>
      </c>
      <c r="H204" s="7">
        <v>214.46</v>
      </c>
      <c r="I204" s="7">
        <v>11.97</v>
      </c>
      <c r="J204" s="54">
        <v>226.43</v>
      </c>
      <c r="K204" s="8">
        <f t="shared" si="108"/>
        <v>905.72</v>
      </c>
      <c r="L204" s="8">
        <f t="shared" si="109"/>
        <v>1118.93</v>
      </c>
    </row>
    <row r="205" spans="1:12" x14ac:dyDescent="0.25">
      <c r="A205" s="14"/>
      <c r="B205" s="42" t="s">
        <v>787</v>
      </c>
      <c r="C205" s="42"/>
      <c r="D205" s="42"/>
      <c r="E205" s="42"/>
      <c r="F205" s="42"/>
      <c r="G205" s="42"/>
      <c r="H205" s="42"/>
      <c r="I205" s="42"/>
      <c r="J205" s="51"/>
      <c r="K205" s="42"/>
      <c r="L205" s="18"/>
    </row>
    <row r="206" spans="1:12" ht="42.75" x14ac:dyDescent="0.25">
      <c r="A206" s="5" t="s">
        <v>755</v>
      </c>
      <c r="B206" s="5" t="s">
        <v>222</v>
      </c>
      <c r="C206" s="5" t="s">
        <v>385</v>
      </c>
      <c r="D206" s="6" t="s">
        <v>223</v>
      </c>
      <c r="E206" s="10">
        <v>15.26</v>
      </c>
      <c r="F206" s="5">
        <v>15.26</v>
      </c>
      <c r="G206" s="5" t="s">
        <v>3</v>
      </c>
      <c r="H206" s="7">
        <v>9.26</v>
      </c>
      <c r="I206" s="7">
        <v>1.92</v>
      </c>
      <c r="J206" s="54">
        <v>11.18</v>
      </c>
      <c r="K206" s="8">
        <f t="shared" si="108"/>
        <v>170.61</v>
      </c>
      <c r="L206" s="8">
        <f t="shared" si="109"/>
        <v>210.77</v>
      </c>
    </row>
    <row r="207" spans="1:12" ht="28.5" x14ac:dyDescent="0.25">
      <c r="A207" s="5" t="s">
        <v>756</v>
      </c>
      <c r="B207" s="5" t="s">
        <v>224</v>
      </c>
      <c r="C207" s="5" t="s">
        <v>385</v>
      </c>
      <c r="D207" s="6" t="s">
        <v>225</v>
      </c>
      <c r="E207" s="10">
        <v>343.47</v>
      </c>
      <c r="F207" s="5">
        <v>343.47</v>
      </c>
      <c r="G207" s="5" t="s">
        <v>3</v>
      </c>
      <c r="H207" s="7">
        <v>3</v>
      </c>
      <c r="I207" s="7">
        <v>14.36</v>
      </c>
      <c r="J207" s="54">
        <v>17.36</v>
      </c>
      <c r="K207" s="8">
        <f t="shared" si="108"/>
        <v>5962.64</v>
      </c>
      <c r="L207" s="8">
        <f t="shared" si="109"/>
        <v>7366.25</v>
      </c>
    </row>
    <row r="208" spans="1:12" ht="28.5" x14ac:dyDescent="0.25">
      <c r="A208" s="5" t="s">
        <v>757</v>
      </c>
      <c r="B208" s="5" t="s">
        <v>219</v>
      </c>
      <c r="C208" s="5" t="s">
        <v>385</v>
      </c>
      <c r="D208" s="6" t="s">
        <v>220</v>
      </c>
      <c r="E208" s="10">
        <v>47.33</v>
      </c>
      <c r="F208" s="5">
        <v>47.33</v>
      </c>
      <c r="G208" s="5" t="s">
        <v>3</v>
      </c>
      <c r="H208" s="7">
        <v>14.91</v>
      </c>
      <c r="I208" s="7">
        <v>28.71</v>
      </c>
      <c r="J208" s="54">
        <v>43.62</v>
      </c>
      <c r="K208" s="8">
        <f t="shared" si="108"/>
        <v>2064.5300000000002</v>
      </c>
      <c r="L208" s="8">
        <f t="shared" si="109"/>
        <v>2550.52</v>
      </c>
    </row>
    <row r="209" spans="1:12" x14ac:dyDescent="0.25">
      <c r="A209" s="5" t="s">
        <v>758</v>
      </c>
      <c r="B209" s="5" t="s">
        <v>262</v>
      </c>
      <c r="C209" s="5" t="s">
        <v>385</v>
      </c>
      <c r="D209" s="6" t="s">
        <v>263</v>
      </c>
      <c r="E209" s="10">
        <v>3</v>
      </c>
      <c r="F209" s="5">
        <v>3</v>
      </c>
      <c r="G209" s="5" t="s">
        <v>5</v>
      </c>
      <c r="H209" s="7">
        <v>15.11</v>
      </c>
      <c r="I209" s="7">
        <v>23.94</v>
      </c>
      <c r="J209" s="54">
        <v>39.049999999999997</v>
      </c>
      <c r="K209" s="8">
        <f t="shared" si="108"/>
        <v>117.15</v>
      </c>
      <c r="L209" s="8">
        <f t="shared" si="109"/>
        <v>144.72999999999999</v>
      </c>
    </row>
    <row r="210" spans="1:12" x14ac:dyDescent="0.25">
      <c r="A210" s="5" t="s">
        <v>759</v>
      </c>
      <c r="B210" s="5" t="s">
        <v>266</v>
      </c>
      <c r="C210" s="5" t="s">
        <v>385</v>
      </c>
      <c r="D210" s="6" t="s">
        <v>267</v>
      </c>
      <c r="E210" s="10">
        <v>34</v>
      </c>
      <c r="F210" s="5">
        <v>34</v>
      </c>
      <c r="G210" s="5" t="s">
        <v>0</v>
      </c>
      <c r="H210" s="7">
        <v>7.42</v>
      </c>
      <c r="I210" s="7">
        <v>11.97</v>
      </c>
      <c r="J210" s="54">
        <v>19.39</v>
      </c>
      <c r="K210" s="8">
        <f t="shared" si="108"/>
        <v>659.26</v>
      </c>
      <c r="L210" s="8">
        <f t="shared" si="109"/>
        <v>814.45</v>
      </c>
    </row>
    <row r="211" spans="1:12" x14ac:dyDescent="0.25">
      <c r="A211" s="5" t="s">
        <v>760</v>
      </c>
      <c r="B211" s="5" t="s">
        <v>264</v>
      </c>
      <c r="C211" s="5" t="s">
        <v>385</v>
      </c>
      <c r="D211" s="6" t="s">
        <v>265</v>
      </c>
      <c r="E211" s="10">
        <v>72</v>
      </c>
      <c r="F211" s="5">
        <v>72</v>
      </c>
      <c r="G211" s="5" t="s">
        <v>0</v>
      </c>
      <c r="H211" s="7">
        <v>3.29</v>
      </c>
      <c r="I211" s="7">
        <v>11.97</v>
      </c>
      <c r="J211" s="54">
        <v>15.26</v>
      </c>
      <c r="K211" s="8">
        <f t="shared" si="108"/>
        <v>1098.72</v>
      </c>
      <c r="L211" s="8">
        <f t="shared" si="109"/>
        <v>1357.36</v>
      </c>
    </row>
    <row r="212" spans="1:12" ht="42.75" x14ac:dyDescent="0.25">
      <c r="A212" s="5" t="s">
        <v>761</v>
      </c>
      <c r="B212" s="5" t="s">
        <v>240</v>
      </c>
      <c r="C212" s="5" t="s">
        <v>385</v>
      </c>
      <c r="D212" s="6" t="s">
        <v>818</v>
      </c>
      <c r="E212" s="10">
        <v>76.290000000000006</v>
      </c>
      <c r="F212" s="5">
        <v>76.290000000000006</v>
      </c>
      <c r="G212" s="5" t="s">
        <v>3</v>
      </c>
      <c r="H212" s="7">
        <v>13.59</v>
      </c>
      <c r="I212" s="7">
        <v>4.3099999999999996</v>
      </c>
      <c r="J212" s="54">
        <v>17.899999999999999</v>
      </c>
      <c r="K212" s="8">
        <f t="shared" si="108"/>
        <v>1365.59</v>
      </c>
      <c r="L212" s="8">
        <f t="shared" si="109"/>
        <v>1687.05</v>
      </c>
    </row>
    <row r="213" spans="1:12" ht="42.75" x14ac:dyDescent="0.25">
      <c r="A213" s="5" t="s">
        <v>762</v>
      </c>
      <c r="B213" s="5" t="s">
        <v>239</v>
      </c>
      <c r="C213" s="5" t="s">
        <v>385</v>
      </c>
      <c r="D213" s="6" t="s">
        <v>819</v>
      </c>
      <c r="E213" s="10">
        <v>2</v>
      </c>
      <c r="F213" s="5">
        <v>2</v>
      </c>
      <c r="G213" s="5" t="s">
        <v>3</v>
      </c>
      <c r="H213" s="7">
        <v>8.82</v>
      </c>
      <c r="I213" s="7">
        <v>3.83</v>
      </c>
      <c r="J213" s="54">
        <v>12.65</v>
      </c>
      <c r="K213" s="8">
        <f t="shared" si="108"/>
        <v>25.3</v>
      </c>
      <c r="L213" s="8">
        <f t="shared" si="109"/>
        <v>31.26</v>
      </c>
    </row>
    <row r="214" spans="1:12" ht="42.75" x14ac:dyDescent="0.25">
      <c r="A214" s="5" t="s">
        <v>763</v>
      </c>
      <c r="B214" s="5" t="s">
        <v>238</v>
      </c>
      <c r="C214" s="5" t="s">
        <v>385</v>
      </c>
      <c r="D214" s="6" t="s">
        <v>820</v>
      </c>
      <c r="E214" s="10">
        <v>239.25</v>
      </c>
      <c r="F214" s="5">
        <v>239.25</v>
      </c>
      <c r="G214" s="5" t="s">
        <v>3</v>
      </c>
      <c r="H214" s="7">
        <v>5.26</v>
      </c>
      <c r="I214" s="7">
        <v>0.96</v>
      </c>
      <c r="J214" s="54">
        <v>6.22</v>
      </c>
      <c r="K214" s="8">
        <f t="shared" si="108"/>
        <v>1488.14</v>
      </c>
      <c r="L214" s="8">
        <f t="shared" si="109"/>
        <v>1838.45</v>
      </c>
    </row>
    <row r="215" spans="1:12" ht="42.75" x14ac:dyDescent="0.25">
      <c r="A215" s="5" t="s">
        <v>764</v>
      </c>
      <c r="B215" s="5" t="s">
        <v>237</v>
      </c>
      <c r="C215" s="5" t="s">
        <v>385</v>
      </c>
      <c r="D215" s="6" t="s">
        <v>821</v>
      </c>
      <c r="E215" s="10">
        <v>1443.28</v>
      </c>
      <c r="F215" s="5">
        <v>1443.28</v>
      </c>
      <c r="G215" s="5" t="s">
        <v>3</v>
      </c>
      <c r="H215" s="7">
        <v>2.42</v>
      </c>
      <c r="I215" s="7">
        <v>0.96</v>
      </c>
      <c r="J215" s="54">
        <v>3.38</v>
      </c>
      <c r="K215" s="8">
        <f t="shared" si="108"/>
        <v>4878.29</v>
      </c>
      <c r="L215" s="8">
        <f t="shared" si="109"/>
        <v>6026.64</v>
      </c>
    </row>
    <row r="216" spans="1:12" ht="42.75" x14ac:dyDescent="0.25">
      <c r="A216" s="5" t="s">
        <v>765</v>
      </c>
      <c r="B216" s="5" t="s">
        <v>236</v>
      </c>
      <c r="C216" s="5" t="s">
        <v>385</v>
      </c>
      <c r="D216" s="6" t="s">
        <v>822</v>
      </c>
      <c r="E216" s="10">
        <v>1485.42</v>
      </c>
      <c r="F216" s="5">
        <v>1485.42</v>
      </c>
      <c r="G216" s="5" t="s">
        <v>3</v>
      </c>
      <c r="H216" s="7">
        <v>1.62</v>
      </c>
      <c r="I216" s="7">
        <v>0.96</v>
      </c>
      <c r="J216" s="54">
        <v>2.58</v>
      </c>
      <c r="K216" s="8">
        <f t="shared" si="108"/>
        <v>3832.38</v>
      </c>
      <c r="L216" s="8">
        <f t="shared" si="109"/>
        <v>4734.5200000000004</v>
      </c>
    </row>
    <row r="217" spans="1:12" ht="42.75" x14ac:dyDescent="0.25">
      <c r="A217" s="5" t="s">
        <v>766</v>
      </c>
      <c r="B217" s="5" t="s">
        <v>242</v>
      </c>
      <c r="C217" s="5" t="s">
        <v>385</v>
      </c>
      <c r="D217" s="6" t="s">
        <v>243</v>
      </c>
      <c r="E217" s="10">
        <v>56.63</v>
      </c>
      <c r="F217" s="5">
        <v>56.63</v>
      </c>
      <c r="G217" s="5" t="s">
        <v>3</v>
      </c>
      <c r="H217" s="7">
        <v>5.04</v>
      </c>
      <c r="I217" s="7">
        <v>5.75</v>
      </c>
      <c r="J217" s="54">
        <v>10.79</v>
      </c>
      <c r="K217" s="8">
        <f t="shared" si="108"/>
        <v>611.04</v>
      </c>
      <c r="L217" s="8">
        <f t="shared" si="109"/>
        <v>754.88</v>
      </c>
    </row>
    <row r="218" spans="1:12" x14ac:dyDescent="0.25">
      <c r="A218" s="14"/>
      <c r="B218" s="42" t="s">
        <v>788</v>
      </c>
      <c r="C218" s="42"/>
      <c r="D218" s="42"/>
      <c r="E218" s="42"/>
      <c r="F218" s="42"/>
      <c r="G218" s="42"/>
      <c r="H218" s="42"/>
      <c r="I218" s="42"/>
      <c r="J218" s="51"/>
      <c r="K218" s="42"/>
      <c r="L218" s="18"/>
    </row>
    <row r="219" spans="1:12" ht="28.5" x14ac:dyDescent="0.25">
      <c r="A219" s="5" t="s">
        <v>767</v>
      </c>
      <c r="B219" s="5" t="s">
        <v>248</v>
      </c>
      <c r="C219" s="5" t="s">
        <v>385</v>
      </c>
      <c r="D219" s="6" t="s">
        <v>249</v>
      </c>
      <c r="E219" s="10">
        <v>35</v>
      </c>
      <c r="F219" s="5">
        <v>35</v>
      </c>
      <c r="G219" s="5" t="s">
        <v>5</v>
      </c>
      <c r="H219" s="7">
        <v>22.68</v>
      </c>
      <c r="I219" s="7">
        <v>14.36</v>
      </c>
      <c r="J219" s="54">
        <v>37.04</v>
      </c>
      <c r="K219" s="8">
        <f t="shared" si="108"/>
        <v>1296.4000000000001</v>
      </c>
      <c r="L219" s="8">
        <f t="shared" si="109"/>
        <v>1601.57</v>
      </c>
    </row>
    <row r="220" spans="1:12" ht="28.5" x14ac:dyDescent="0.25">
      <c r="A220" s="5" t="s">
        <v>768</v>
      </c>
      <c r="B220" s="5" t="s">
        <v>250</v>
      </c>
      <c r="C220" s="5" t="s">
        <v>385</v>
      </c>
      <c r="D220" s="6" t="s">
        <v>251</v>
      </c>
      <c r="E220" s="10">
        <v>2</v>
      </c>
      <c r="F220" s="5">
        <v>2</v>
      </c>
      <c r="G220" s="5" t="s">
        <v>5</v>
      </c>
      <c r="H220" s="7">
        <v>18.649999999999999</v>
      </c>
      <c r="I220" s="7">
        <v>14.36</v>
      </c>
      <c r="J220" s="54">
        <v>33.01</v>
      </c>
      <c r="K220" s="8">
        <f t="shared" si="108"/>
        <v>66.02</v>
      </c>
      <c r="L220" s="8">
        <f t="shared" si="109"/>
        <v>81.56</v>
      </c>
    </row>
    <row r="221" spans="1:12" ht="28.5" x14ac:dyDescent="0.25">
      <c r="A221" s="5" t="s">
        <v>769</v>
      </c>
      <c r="B221" s="5" t="s">
        <v>252</v>
      </c>
      <c r="C221" s="5" t="s">
        <v>385</v>
      </c>
      <c r="D221" s="6" t="s">
        <v>253</v>
      </c>
      <c r="E221" s="10">
        <v>14</v>
      </c>
      <c r="F221" s="5">
        <v>14</v>
      </c>
      <c r="G221" s="5" t="s">
        <v>5</v>
      </c>
      <c r="H221" s="7">
        <v>8.69</v>
      </c>
      <c r="I221" s="7">
        <v>16.27</v>
      </c>
      <c r="J221" s="54">
        <v>24.96</v>
      </c>
      <c r="K221" s="8">
        <f t="shared" si="108"/>
        <v>349.44</v>
      </c>
      <c r="L221" s="8">
        <f t="shared" si="109"/>
        <v>431.7</v>
      </c>
    </row>
    <row r="222" spans="1:12" ht="28.5" x14ac:dyDescent="0.25">
      <c r="A222" s="5" t="s">
        <v>770</v>
      </c>
      <c r="B222" s="5" t="s">
        <v>254</v>
      </c>
      <c r="C222" s="5" t="s">
        <v>385</v>
      </c>
      <c r="D222" s="6" t="s">
        <v>255</v>
      </c>
      <c r="E222" s="10">
        <v>1</v>
      </c>
      <c r="F222" s="5">
        <v>1</v>
      </c>
      <c r="G222" s="5" t="s">
        <v>5</v>
      </c>
      <c r="H222" s="7">
        <v>26.93</v>
      </c>
      <c r="I222" s="7">
        <v>23.94</v>
      </c>
      <c r="J222" s="54">
        <v>50.87</v>
      </c>
      <c r="K222" s="8">
        <f t="shared" si="108"/>
        <v>50.87</v>
      </c>
      <c r="L222" s="8">
        <f t="shared" si="109"/>
        <v>62.84</v>
      </c>
    </row>
    <row r="223" spans="1:12" ht="28.5" x14ac:dyDescent="0.25">
      <c r="A223" s="5" t="s">
        <v>771</v>
      </c>
      <c r="B223" s="5" t="s">
        <v>256</v>
      </c>
      <c r="C223" s="5" t="s">
        <v>385</v>
      </c>
      <c r="D223" s="6" t="s">
        <v>257</v>
      </c>
      <c r="E223" s="10">
        <v>1</v>
      </c>
      <c r="F223" s="5">
        <v>1</v>
      </c>
      <c r="G223" s="5" t="s">
        <v>5</v>
      </c>
      <c r="H223" s="7">
        <v>34.68</v>
      </c>
      <c r="I223" s="7">
        <v>16.75</v>
      </c>
      <c r="J223" s="54">
        <v>51.43</v>
      </c>
      <c r="K223" s="8">
        <f t="shared" si="108"/>
        <v>51.43</v>
      </c>
      <c r="L223" s="8">
        <f t="shared" si="109"/>
        <v>63.54</v>
      </c>
    </row>
    <row r="224" spans="1:12" ht="28.5" x14ac:dyDescent="0.25">
      <c r="A224" s="5" t="s">
        <v>772</v>
      </c>
      <c r="B224" s="5" t="s">
        <v>258</v>
      </c>
      <c r="C224" s="5" t="s">
        <v>385</v>
      </c>
      <c r="D224" s="6" t="s">
        <v>259</v>
      </c>
      <c r="E224" s="10">
        <v>7</v>
      </c>
      <c r="F224" s="5">
        <v>7</v>
      </c>
      <c r="G224" s="5" t="s">
        <v>5</v>
      </c>
      <c r="H224" s="7">
        <v>74.94</v>
      </c>
      <c r="I224" s="7">
        <v>18.190000000000001</v>
      </c>
      <c r="J224" s="54">
        <v>93.13</v>
      </c>
      <c r="K224" s="8">
        <f t="shared" si="108"/>
        <v>651.91</v>
      </c>
      <c r="L224" s="8">
        <f t="shared" si="109"/>
        <v>805.37</v>
      </c>
    </row>
    <row r="225" spans="1:25" x14ac:dyDescent="0.25">
      <c r="A225" s="5" t="s">
        <v>773</v>
      </c>
      <c r="B225" s="5" t="s">
        <v>268</v>
      </c>
      <c r="C225" s="5" t="s">
        <v>385</v>
      </c>
      <c r="D225" s="6" t="s">
        <v>269</v>
      </c>
      <c r="E225" s="10">
        <v>4</v>
      </c>
      <c r="F225" s="5">
        <v>4</v>
      </c>
      <c r="G225" s="5" t="s">
        <v>0</v>
      </c>
      <c r="H225" s="7">
        <v>3.93</v>
      </c>
      <c r="I225" s="7">
        <v>1.56</v>
      </c>
      <c r="J225" s="54">
        <v>5.49</v>
      </c>
      <c r="K225" s="8">
        <f t="shared" si="108"/>
        <v>21.96</v>
      </c>
      <c r="L225" s="8">
        <f t="shared" si="109"/>
        <v>27.13</v>
      </c>
    </row>
    <row r="226" spans="1:25" x14ac:dyDescent="0.25">
      <c r="A226" s="14"/>
      <c r="B226" s="42" t="s">
        <v>789</v>
      </c>
      <c r="C226" s="42"/>
      <c r="D226" s="42"/>
      <c r="E226" s="42"/>
      <c r="F226" s="42"/>
      <c r="G226" s="42"/>
      <c r="H226" s="42"/>
      <c r="I226" s="42"/>
      <c r="J226" s="51"/>
      <c r="K226" s="42"/>
      <c r="L226" s="18"/>
    </row>
    <row r="227" spans="1:25" ht="57" x14ac:dyDescent="0.25">
      <c r="A227" s="5" t="s">
        <v>774</v>
      </c>
      <c r="B227" s="5" t="s">
        <v>284</v>
      </c>
      <c r="C227" s="5" t="s">
        <v>385</v>
      </c>
      <c r="D227" s="6" t="s">
        <v>285</v>
      </c>
      <c r="E227" s="10">
        <v>38</v>
      </c>
      <c r="F227" s="5">
        <v>38</v>
      </c>
      <c r="G227" s="5" t="s">
        <v>0</v>
      </c>
      <c r="H227" s="7">
        <v>6.39</v>
      </c>
      <c r="I227" s="7">
        <v>3.89</v>
      </c>
      <c r="J227" s="54">
        <v>10.28</v>
      </c>
      <c r="K227" s="8">
        <f t="shared" si="108"/>
        <v>390.64</v>
      </c>
      <c r="L227" s="8">
        <f t="shared" si="109"/>
        <v>482.6</v>
      </c>
    </row>
    <row r="228" spans="1:25" ht="42.75" x14ac:dyDescent="0.25">
      <c r="A228" s="5" t="s">
        <v>775</v>
      </c>
      <c r="B228" s="5" t="s">
        <v>282</v>
      </c>
      <c r="C228" s="5" t="s">
        <v>385</v>
      </c>
      <c r="D228" s="6" t="s">
        <v>283</v>
      </c>
      <c r="E228" s="10">
        <v>8</v>
      </c>
      <c r="F228" s="5">
        <v>8</v>
      </c>
      <c r="G228" s="5" t="s">
        <v>0</v>
      </c>
      <c r="H228" s="7">
        <v>64.5</v>
      </c>
      <c r="I228" s="7">
        <v>23.94</v>
      </c>
      <c r="J228" s="54">
        <v>88.44</v>
      </c>
      <c r="K228" s="8">
        <f t="shared" si="108"/>
        <v>707.52</v>
      </c>
      <c r="L228" s="8">
        <f t="shared" si="109"/>
        <v>874.07</v>
      </c>
    </row>
    <row r="229" spans="1:25" ht="28.5" x14ac:dyDescent="0.25">
      <c r="A229" s="5" t="s">
        <v>776</v>
      </c>
      <c r="B229" s="5" t="s">
        <v>272</v>
      </c>
      <c r="C229" s="5" t="s">
        <v>385</v>
      </c>
      <c r="D229" s="6" t="s">
        <v>273</v>
      </c>
      <c r="E229" s="10">
        <v>42</v>
      </c>
      <c r="F229" s="5">
        <v>42</v>
      </c>
      <c r="G229" s="5" t="s">
        <v>0</v>
      </c>
      <c r="H229" s="7">
        <v>30.08</v>
      </c>
      <c r="I229" s="7">
        <v>3.89</v>
      </c>
      <c r="J229" s="54">
        <v>33.97</v>
      </c>
      <c r="K229" s="8">
        <f t="shared" si="108"/>
        <v>1426.74</v>
      </c>
      <c r="L229" s="8">
        <f t="shared" si="109"/>
        <v>1762.59</v>
      </c>
    </row>
    <row r="230" spans="1:25" ht="42.75" x14ac:dyDescent="0.25">
      <c r="A230" s="5" t="s">
        <v>777</v>
      </c>
      <c r="B230" s="5" t="s">
        <v>278</v>
      </c>
      <c r="C230" s="5" t="s">
        <v>385</v>
      </c>
      <c r="D230" s="6" t="s">
        <v>279</v>
      </c>
      <c r="E230" s="10">
        <v>6</v>
      </c>
      <c r="F230" s="5">
        <v>6</v>
      </c>
      <c r="G230" s="5" t="s">
        <v>0</v>
      </c>
      <c r="H230" s="7">
        <v>49.42</v>
      </c>
      <c r="I230" s="7">
        <v>19.149999999999999</v>
      </c>
      <c r="J230" s="54">
        <v>68.569999999999993</v>
      </c>
      <c r="K230" s="8">
        <f t="shared" si="108"/>
        <v>411.42</v>
      </c>
      <c r="L230" s="8">
        <f t="shared" si="109"/>
        <v>508.27</v>
      </c>
    </row>
    <row r="231" spans="1:25" ht="28.5" x14ac:dyDescent="0.25">
      <c r="A231" s="5" t="s">
        <v>778</v>
      </c>
      <c r="B231" s="5" t="s">
        <v>270</v>
      </c>
      <c r="C231" s="5" t="s">
        <v>385</v>
      </c>
      <c r="D231" s="6" t="s">
        <v>271</v>
      </c>
      <c r="E231" s="10">
        <v>12</v>
      </c>
      <c r="F231" s="5">
        <v>12</v>
      </c>
      <c r="G231" s="5" t="s">
        <v>0</v>
      </c>
      <c r="H231" s="7">
        <v>33.46</v>
      </c>
      <c r="I231" s="7">
        <v>3.89</v>
      </c>
      <c r="J231" s="54">
        <v>37.35</v>
      </c>
      <c r="K231" s="8">
        <f t="shared" si="108"/>
        <v>448.2</v>
      </c>
      <c r="L231" s="8">
        <f t="shared" si="109"/>
        <v>553.71</v>
      </c>
    </row>
    <row r="232" spans="1:25" ht="71.25" x14ac:dyDescent="0.25">
      <c r="A232" s="5" t="s">
        <v>779</v>
      </c>
      <c r="B232" s="5" t="s">
        <v>280</v>
      </c>
      <c r="C232" s="5" t="s">
        <v>385</v>
      </c>
      <c r="D232" s="6" t="s">
        <v>281</v>
      </c>
      <c r="E232" s="10">
        <v>31</v>
      </c>
      <c r="F232" s="5">
        <v>31</v>
      </c>
      <c r="G232" s="5" t="s">
        <v>0</v>
      </c>
      <c r="H232" s="7">
        <v>164.74</v>
      </c>
      <c r="I232" s="7">
        <v>14.36</v>
      </c>
      <c r="J232" s="54">
        <v>179.1</v>
      </c>
      <c r="K232" s="8">
        <f t="shared" si="108"/>
        <v>5552.1</v>
      </c>
      <c r="L232" s="8">
        <f t="shared" si="109"/>
        <v>6859.06</v>
      </c>
    </row>
    <row r="233" spans="1:25" ht="28.5" x14ac:dyDescent="0.25">
      <c r="A233" s="5" t="s">
        <v>780</v>
      </c>
      <c r="B233" s="5">
        <v>98278</v>
      </c>
      <c r="C233" s="5" t="s">
        <v>387</v>
      </c>
      <c r="D233" s="6" t="s">
        <v>393</v>
      </c>
      <c r="E233" s="10">
        <v>35</v>
      </c>
      <c r="F233" s="5">
        <v>35</v>
      </c>
      <c r="G233" s="5" t="s">
        <v>0</v>
      </c>
      <c r="H233" s="7">
        <v>0</v>
      </c>
      <c r="I233" s="7">
        <v>0</v>
      </c>
      <c r="J233" s="54">
        <v>90.21</v>
      </c>
      <c r="K233" s="8">
        <f t="shared" si="108"/>
        <v>3157.35</v>
      </c>
      <c r="L233" s="8">
        <f t="shared" si="109"/>
        <v>3900.59</v>
      </c>
    </row>
    <row r="234" spans="1:25" ht="57" x14ac:dyDescent="0.25">
      <c r="A234" s="5" t="s">
        <v>781</v>
      </c>
      <c r="B234" s="28" t="s">
        <v>408</v>
      </c>
      <c r="C234" s="5" t="s">
        <v>396</v>
      </c>
      <c r="D234" s="6" t="s">
        <v>409</v>
      </c>
      <c r="E234" s="10">
        <v>4</v>
      </c>
      <c r="F234" s="5">
        <v>4</v>
      </c>
      <c r="G234" s="5" t="s">
        <v>0</v>
      </c>
      <c r="H234" s="7">
        <v>0</v>
      </c>
      <c r="I234" s="7">
        <v>0</v>
      </c>
      <c r="J234" s="54" t="s">
        <v>720</v>
      </c>
      <c r="K234" s="8">
        <f t="shared" si="108"/>
        <v>2365.12</v>
      </c>
      <c r="L234" s="8">
        <f t="shared" si="109"/>
        <v>2921.87</v>
      </c>
    </row>
    <row r="235" spans="1:25" ht="57" x14ac:dyDescent="0.25">
      <c r="A235" s="5" t="s">
        <v>782</v>
      </c>
      <c r="B235" s="28" t="s">
        <v>274</v>
      </c>
      <c r="C235" s="5" t="s">
        <v>385</v>
      </c>
      <c r="D235" s="6" t="s">
        <v>275</v>
      </c>
      <c r="E235" s="10">
        <v>3</v>
      </c>
      <c r="F235" s="5">
        <v>3</v>
      </c>
      <c r="G235" s="5" t="s">
        <v>0</v>
      </c>
      <c r="H235" s="7">
        <v>800.41</v>
      </c>
      <c r="I235" s="7">
        <v>69.73</v>
      </c>
      <c r="J235" s="54">
        <v>870.14</v>
      </c>
      <c r="K235" s="8">
        <f t="shared" ref="K235:K236" si="112">ROUND(J235*F235,2)</f>
        <v>2610.42</v>
      </c>
      <c r="L235" s="8">
        <f t="shared" ref="L235:L236" si="113">ROUND(K235*(1+B$9),2)</f>
        <v>3224.91</v>
      </c>
    </row>
    <row r="236" spans="1:25" ht="28.5" x14ac:dyDescent="0.25">
      <c r="A236" s="5" t="s">
        <v>783</v>
      </c>
      <c r="B236" s="28" t="s">
        <v>276</v>
      </c>
      <c r="C236" s="5" t="s">
        <v>385</v>
      </c>
      <c r="D236" s="6" t="s">
        <v>277</v>
      </c>
      <c r="E236" s="10">
        <v>3</v>
      </c>
      <c r="F236" s="5">
        <v>3</v>
      </c>
      <c r="G236" s="5" t="s">
        <v>0</v>
      </c>
      <c r="H236" s="7">
        <v>192.87</v>
      </c>
      <c r="I236" s="7">
        <v>19.149999999999999</v>
      </c>
      <c r="J236" s="54">
        <v>212.02</v>
      </c>
      <c r="K236" s="8">
        <f t="shared" si="112"/>
        <v>636.05999999999995</v>
      </c>
      <c r="L236" s="8">
        <f t="shared" si="113"/>
        <v>785.79</v>
      </c>
    </row>
    <row r="237" spans="1:25" x14ac:dyDescent="0.25">
      <c r="A237" s="14"/>
      <c r="B237" s="42" t="s">
        <v>790</v>
      </c>
      <c r="C237" s="42"/>
      <c r="D237" s="42"/>
      <c r="E237" s="42"/>
      <c r="F237" s="42"/>
      <c r="G237" s="42"/>
      <c r="H237" s="42"/>
      <c r="I237" s="42"/>
      <c r="J237" s="51"/>
      <c r="K237" s="42"/>
      <c r="L237" s="18"/>
    </row>
    <row r="238" spans="1:25" ht="28.5" x14ac:dyDescent="0.25">
      <c r="A238" s="5" t="s">
        <v>795</v>
      </c>
      <c r="B238" s="5">
        <v>171071</v>
      </c>
      <c r="C238" s="5" t="s">
        <v>387</v>
      </c>
      <c r="D238" s="6" t="s">
        <v>395</v>
      </c>
      <c r="E238" s="10">
        <v>20</v>
      </c>
      <c r="F238" s="5">
        <v>20</v>
      </c>
      <c r="G238" s="5" t="s">
        <v>0</v>
      </c>
      <c r="H238" s="7">
        <v>0</v>
      </c>
      <c r="I238" s="7">
        <v>0</v>
      </c>
      <c r="J238" s="54">
        <v>640.16999999999996</v>
      </c>
      <c r="K238" s="8">
        <f t="shared" si="108"/>
        <v>12803.4</v>
      </c>
      <c r="L238" s="8">
        <f t="shared" si="109"/>
        <v>15817.32</v>
      </c>
    </row>
    <row r="239" spans="1:25" x14ac:dyDescent="0.25">
      <c r="A239" s="5" t="s">
        <v>796</v>
      </c>
      <c r="B239" s="5" t="s">
        <v>791</v>
      </c>
      <c r="C239" s="5" t="s">
        <v>604</v>
      </c>
      <c r="D239" s="6" t="s">
        <v>792</v>
      </c>
      <c r="E239" s="10">
        <v>1</v>
      </c>
      <c r="F239" s="5">
        <v>1</v>
      </c>
      <c r="G239" s="5" t="s">
        <v>0</v>
      </c>
      <c r="H239" s="7">
        <v>0</v>
      </c>
      <c r="I239" s="7">
        <v>0</v>
      </c>
      <c r="J239" s="54">
        <v>1446.32</v>
      </c>
      <c r="K239" s="8">
        <f t="shared" si="108"/>
        <v>1446.32</v>
      </c>
      <c r="L239" s="8">
        <f t="shared" si="109"/>
        <v>1786.78</v>
      </c>
      <c r="N239" s="3"/>
      <c r="O239" s="3"/>
      <c r="P239" s="3"/>
      <c r="Q239" s="29"/>
      <c r="R239" s="11"/>
      <c r="S239" s="3"/>
      <c r="T239" s="3"/>
      <c r="U239" s="30"/>
      <c r="V239" s="30"/>
      <c r="W239" s="30"/>
      <c r="X239" s="31"/>
      <c r="Y239" s="31"/>
    </row>
    <row r="240" spans="1:25" x14ac:dyDescent="0.25">
      <c r="A240" s="14"/>
      <c r="B240" s="42" t="s">
        <v>794</v>
      </c>
      <c r="C240" s="42"/>
      <c r="D240" s="42"/>
      <c r="E240" s="42"/>
      <c r="F240" s="42"/>
      <c r="G240" s="42"/>
      <c r="H240" s="42"/>
      <c r="I240" s="42"/>
      <c r="J240" s="51"/>
      <c r="K240" s="42"/>
      <c r="L240" s="18"/>
    </row>
    <row r="241" spans="1:12" x14ac:dyDescent="0.25">
      <c r="A241" s="14"/>
      <c r="B241" s="42" t="s">
        <v>785</v>
      </c>
      <c r="C241" s="42"/>
      <c r="D241" s="42"/>
      <c r="E241" s="42"/>
      <c r="F241" s="42"/>
      <c r="G241" s="42"/>
      <c r="H241" s="42"/>
      <c r="I241" s="42"/>
      <c r="J241" s="51"/>
      <c r="K241" s="42"/>
      <c r="L241" s="18"/>
    </row>
    <row r="242" spans="1:12" ht="28.5" x14ac:dyDescent="0.25">
      <c r="A242" s="5" t="s">
        <v>797</v>
      </c>
      <c r="B242" s="5" t="s">
        <v>376</v>
      </c>
      <c r="C242" s="5" t="s">
        <v>385</v>
      </c>
      <c r="D242" s="6" t="s">
        <v>377</v>
      </c>
      <c r="E242" s="10">
        <v>1</v>
      </c>
      <c r="F242" s="5">
        <v>1</v>
      </c>
      <c r="G242" s="5" t="s">
        <v>0</v>
      </c>
      <c r="H242" s="7">
        <v>6.73</v>
      </c>
      <c r="I242" s="7">
        <v>9.57</v>
      </c>
      <c r="J242" s="54">
        <v>16.3</v>
      </c>
      <c r="K242" s="8">
        <f t="shared" ref="K242:K258" si="114">ROUND(J242*F242,2)</f>
        <v>16.3</v>
      </c>
      <c r="L242" s="8">
        <f t="shared" ref="L242:L258" si="115">ROUND(K242*(1+B$9),2)</f>
        <v>20.14</v>
      </c>
    </row>
    <row r="243" spans="1:12" ht="28.5" x14ac:dyDescent="0.25">
      <c r="A243" s="5" t="s">
        <v>798</v>
      </c>
      <c r="B243" s="5" t="s">
        <v>378</v>
      </c>
      <c r="C243" s="5" t="s">
        <v>385</v>
      </c>
      <c r="D243" s="6" t="s">
        <v>379</v>
      </c>
      <c r="E243" s="10">
        <v>1</v>
      </c>
      <c r="F243" s="5">
        <v>1</v>
      </c>
      <c r="G243" s="5" t="s">
        <v>0</v>
      </c>
      <c r="H243" s="7">
        <v>2.33</v>
      </c>
      <c r="I243" s="7">
        <v>9.57</v>
      </c>
      <c r="J243" s="54">
        <v>11.9</v>
      </c>
      <c r="K243" s="8">
        <f t="shared" si="114"/>
        <v>11.9</v>
      </c>
      <c r="L243" s="8">
        <f t="shared" si="115"/>
        <v>14.7</v>
      </c>
    </row>
    <row r="244" spans="1:12" ht="28.5" x14ac:dyDescent="0.25">
      <c r="A244" s="5" t="s">
        <v>799</v>
      </c>
      <c r="B244" s="5" t="s">
        <v>216</v>
      </c>
      <c r="C244" s="5" t="s">
        <v>385</v>
      </c>
      <c r="D244" s="6" t="s">
        <v>217</v>
      </c>
      <c r="E244" s="10">
        <v>9</v>
      </c>
      <c r="F244" s="5">
        <v>9</v>
      </c>
      <c r="G244" s="5" t="s">
        <v>3</v>
      </c>
      <c r="H244" s="7">
        <v>9.43</v>
      </c>
      <c r="I244" s="7">
        <v>28.71</v>
      </c>
      <c r="J244" s="54">
        <v>38.14</v>
      </c>
      <c r="K244" s="8">
        <f t="shared" si="114"/>
        <v>343.26</v>
      </c>
      <c r="L244" s="8">
        <f t="shared" si="115"/>
        <v>424.06</v>
      </c>
    </row>
    <row r="245" spans="1:12" ht="28.5" x14ac:dyDescent="0.25">
      <c r="A245" s="5" t="s">
        <v>800</v>
      </c>
      <c r="B245" s="5" t="s">
        <v>226</v>
      </c>
      <c r="C245" s="5" t="s">
        <v>385</v>
      </c>
      <c r="D245" s="6" t="s">
        <v>227</v>
      </c>
      <c r="E245" s="10">
        <v>50.76</v>
      </c>
      <c r="F245" s="5">
        <v>50.76</v>
      </c>
      <c r="G245" s="5" t="s">
        <v>3</v>
      </c>
      <c r="H245" s="7">
        <v>4.9800000000000004</v>
      </c>
      <c r="I245" s="7">
        <v>14.36</v>
      </c>
      <c r="J245" s="54">
        <v>19.34</v>
      </c>
      <c r="K245" s="8">
        <f t="shared" si="114"/>
        <v>981.7</v>
      </c>
      <c r="L245" s="8">
        <f t="shared" si="115"/>
        <v>1212.79</v>
      </c>
    </row>
    <row r="246" spans="1:12" ht="28.5" x14ac:dyDescent="0.25">
      <c r="A246" s="5" t="s">
        <v>801</v>
      </c>
      <c r="B246" s="5" t="s">
        <v>234</v>
      </c>
      <c r="C246" s="5" t="s">
        <v>385</v>
      </c>
      <c r="D246" s="6" t="s">
        <v>235</v>
      </c>
      <c r="E246" s="10">
        <v>340.18</v>
      </c>
      <c r="F246" s="5">
        <v>340.18</v>
      </c>
      <c r="G246" s="5" t="s">
        <v>3</v>
      </c>
      <c r="H246" s="7">
        <v>3.85</v>
      </c>
      <c r="I246" s="7">
        <v>5.26</v>
      </c>
      <c r="J246" s="54">
        <v>9.11</v>
      </c>
      <c r="K246" s="8">
        <f t="shared" si="114"/>
        <v>3099.04</v>
      </c>
      <c r="L246" s="8">
        <f t="shared" si="115"/>
        <v>3828.55</v>
      </c>
    </row>
    <row r="247" spans="1:12" ht="28.5" x14ac:dyDescent="0.25">
      <c r="A247" s="5" t="s">
        <v>802</v>
      </c>
      <c r="B247" s="5" t="s">
        <v>232</v>
      </c>
      <c r="C247" s="5" t="s">
        <v>385</v>
      </c>
      <c r="D247" s="6" t="s">
        <v>233</v>
      </c>
      <c r="E247" s="10">
        <v>25.68</v>
      </c>
      <c r="F247" s="5">
        <v>25.68</v>
      </c>
      <c r="G247" s="5" t="s">
        <v>3</v>
      </c>
      <c r="H247" s="7">
        <v>0.49</v>
      </c>
      <c r="I247" s="7">
        <v>3.83</v>
      </c>
      <c r="J247" s="54">
        <v>4.32</v>
      </c>
      <c r="K247" s="8">
        <f t="shared" si="114"/>
        <v>110.94</v>
      </c>
      <c r="L247" s="8">
        <f t="shared" si="115"/>
        <v>137.06</v>
      </c>
    </row>
    <row r="248" spans="1:12" x14ac:dyDescent="0.25">
      <c r="A248" s="5" t="s">
        <v>803</v>
      </c>
      <c r="B248" s="5" t="s">
        <v>264</v>
      </c>
      <c r="C248" s="5" t="s">
        <v>385</v>
      </c>
      <c r="D248" s="6" t="s">
        <v>265</v>
      </c>
      <c r="E248" s="10">
        <v>20</v>
      </c>
      <c r="F248" s="5">
        <v>20</v>
      </c>
      <c r="G248" s="5" t="s">
        <v>0</v>
      </c>
      <c r="H248" s="7">
        <v>3.29</v>
      </c>
      <c r="I248" s="7">
        <v>11.97</v>
      </c>
      <c r="J248" s="54">
        <v>15.26</v>
      </c>
      <c r="K248" s="8">
        <f t="shared" si="114"/>
        <v>305.2</v>
      </c>
      <c r="L248" s="8">
        <f t="shared" si="115"/>
        <v>377.04</v>
      </c>
    </row>
    <row r="249" spans="1:12" ht="28.5" x14ac:dyDescent="0.25">
      <c r="A249" s="5" t="s">
        <v>804</v>
      </c>
      <c r="B249" s="5" t="s">
        <v>246</v>
      </c>
      <c r="C249" s="5" t="s">
        <v>385</v>
      </c>
      <c r="D249" s="6" t="s">
        <v>247</v>
      </c>
      <c r="E249" s="10">
        <v>5</v>
      </c>
      <c r="F249" s="5">
        <v>5</v>
      </c>
      <c r="G249" s="5" t="s">
        <v>0</v>
      </c>
      <c r="H249" s="7">
        <v>58.18</v>
      </c>
      <c r="I249" s="7">
        <v>14.36</v>
      </c>
      <c r="J249" s="54">
        <v>72.540000000000006</v>
      </c>
      <c r="K249" s="8">
        <f t="shared" si="114"/>
        <v>362.7</v>
      </c>
      <c r="L249" s="8">
        <f t="shared" si="115"/>
        <v>448.08</v>
      </c>
    </row>
    <row r="250" spans="1:12" ht="28.5" x14ac:dyDescent="0.25">
      <c r="A250" s="5" t="s">
        <v>805</v>
      </c>
      <c r="B250" s="5" t="s">
        <v>244</v>
      </c>
      <c r="C250" s="5" t="s">
        <v>385</v>
      </c>
      <c r="D250" s="6" t="s">
        <v>245</v>
      </c>
      <c r="E250" s="10">
        <v>3</v>
      </c>
      <c r="F250" s="5">
        <v>3</v>
      </c>
      <c r="G250" s="5" t="s">
        <v>0</v>
      </c>
      <c r="H250" s="7">
        <v>27.62</v>
      </c>
      <c r="I250" s="7">
        <v>14.36</v>
      </c>
      <c r="J250" s="54">
        <v>41.98</v>
      </c>
      <c r="K250" s="8">
        <f t="shared" si="114"/>
        <v>125.94</v>
      </c>
      <c r="L250" s="8">
        <f t="shared" si="115"/>
        <v>155.59</v>
      </c>
    </row>
    <row r="251" spans="1:12" ht="42.75" x14ac:dyDescent="0.25">
      <c r="A251" s="5" t="s">
        <v>806</v>
      </c>
      <c r="B251" s="5" t="s">
        <v>368</v>
      </c>
      <c r="C251" s="5" t="s">
        <v>385</v>
      </c>
      <c r="D251" s="6" t="s">
        <v>369</v>
      </c>
      <c r="E251" s="10">
        <v>6</v>
      </c>
      <c r="F251" s="5">
        <v>6</v>
      </c>
      <c r="G251" s="5" t="s">
        <v>0</v>
      </c>
      <c r="H251" s="7">
        <v>951.1</v>
      </c>
      <c r="I251" s="7">
        <v>195.5</v>
      </c>
      <c r="J251" s="54">
        <v>1146.5999999999999</v>
      </c>
      <c r="K251" s="8">
        <f t="shared" si="114"/>
        <v>6879.6</v>
      </c>
      <c r="L251" s="8">
        <f t="shared" si="115"/>
        <v>8499.06</v>
      </c>
    </row>
    <row r="252" spans="1:12" ht="42.75" x14ac:dyDescent="0.25">
      <c r="A252" s="5" t="s">
        <v>807</v>
      </c>
      <c r="B252" s="5" t="s">
        <v>260</v>
      </c>
      <c r="C252" s="5" t="s">
        <v>385</v>
      </c>
      <c r="D252" s="6" t="s">
        <v>261</v>
      </c>
      <c r="E252" s="10">
        <v>4</v>
      </c>
      <c r="F252" s="5">
        <v>4</v>
      </c>
      <c r="G252" s="5" t="s">
        <v>0</v>
      </c>
      <c r="H252" s="7">
        <v>93.4</v>
      </c>
      <c r="I252" s="7">
        <v>23.94</v>
      </c>
      <c r="J252" s="54">
        <v>117.34</v>
      </c>
      <c r="K252" s="8">
        <f t="shared" si="114"/>
        <v>469.36</v>
      </c>
      <c r="L252" s="8">
        <f t="shared" si="115"/>
        <v>579.85</v>
      </c>
    </row>
    <row r="253" spans="1:12" ht="57" x14ac:dyDescent="0.25">
      <c r="A253" s="5" t="s">
        <v>808</v>
      </c>
      <c r="B253" s="5" t="s">
        <v>370</v>
      </c>
      <c r="C253" s="5" t="s">
        <v>385</v>
      </c>
      <c r="D253" s="6" t="s">
        <v>371</v>
      </c>
      <c r="E253" s="10">
        <v>1</v>
      </c>
      <c r="F253" s="5">
        <v>1</v>
      </c>
      <c r="G253" s="5" t="s">
        <v>0</v>
      </c>
      <c r="H253" s="7">
        <v>1253.77</v>
      </c>
      <c r="I253" s="7">
        <v>168.55</v>
      </c>
      <c r="J253" s="54">
        <v>1422.32</v>
      </c>
      <c r="K253" s="8">
        <f t="shared" si="114"/>
        <v>1422.32</v>
      </c>
      <c r="L253" s="8">
        <f t="shared" si="115"/>
        <v>1757.13</v>
      </c>
    </row>
    <row r="254" spans="1:12" ht="28.5" x14ac:dyDescent="0.25">
      <c r="A254" s="5" t="s">
        <v>809</v>
      </c>
      <c r="B254" s="5" t="s">
        <v>374</v>
      </c>
      <c r="C254" s="5" t="s">
        <v>385</v>
      </c>
      <c r="D254" s="6" t="s">
        <v>375</v>
      </c>
      <c r="E254" s="10">
        <v>0.5</v>
      </c>
      <c r="F254" s="5">
        <v>0.5</v>
      </c>
      <c r="G254" s="5" t="s">
        <v>0</v>
      </c>
      <c r="H254" s="7">
        <v>2918.97</v>
      </c>
      <c r="I254" s="7">
        <v>17.7</v>
      </c>
      <c r="J254" s="54">
        <v>2936.67</v>
      </c>
      <c r="K254" s="8">
        <f t="shared" si="114"/>
        <v>1468.34</v>
      </c>
      <c r="L254" s="8">
        <f t="shared" si="115"/>
        <v>1813.99</v>
      </c>
    </row>
    <row r="255" spans="1:12" ht="28.5" x14ac:dyDescent="0.25">
      <c r="A255" s="5" t="s">
        <v>810</v>
      </c>
      <c r="B255" s="5" t="s">
        <v>366</v>
      </c>
      <c r="C255" s="5" t="s">
        <v>385</v>
      </c>
      <c r="D255" s="6" t="s">
        <v>367</v>
      </c>
      <c r="E255" s="10">
        <v>0.5</v>
      </c>
      <c r="F255" s="5">
        <v>0.5</v>
      </c>
      <c r="G255" s="5" t="s">
        <v>0</v>
      </c>
      <c r="H255" s="7">
        <v>843.13</v>
      </c>
      <c r="I255" s="7">
        <v>332.88</v>
      </c>
      <c r="J255" s="54">
        <v>1176.01</v>
      </c>
      <c r="K255" s="8">
        <f t="shared" si="114"/>
        <v>588.01</v>
      </c>
      <c r="L255" s="8">
        <f t="shared" si="115"/>
        <v>726.43</v>
      </c>
    </row>
    <row r="256" spans="1:12" x14ac:dyDescent="0.25">
      <c r="A256" s="5" t="s">
        <v>811</v>
      </c>
      <c r="B256" s="5" t="s">
        <v>382</v>
      </c>
      <c r="C256" s="5" t="s">
        <v>385</v>
      </c>
      <c r="D256" s="6" t="s">
        <v>383</v>
      </c>
      <c r="E256" s="10">
        <v>1</v>
      </c>
      <c r="F256" s="5">
        <v>1</v>
      </c>
      <c r="G256" s="5" t="s">
        <v>0</v>
      </c>
      <c r="H256" s="7">
        <v>81.52</v>
      </c>
      <c r="I256" s="7">
        <v>7.08</v>
      </c>
      <c r="J256" s="54">
        <v>88.6</v>
      </c>
      <c r="K256" s="8">
        <f t="shared" si="114"/>
        <v>88.6</v>
      </c>
      <c r="L256" s="8">
        <f t="shared" si="115"/>
        <v>109.46</v>
      </c>
    </row>
    <row r="257" spans="1:12" ht="28.5" x14ac:dyDescent="0.25">
      <c r="A257" s="5" t="s">
        <v>812</v>
      </c>
      <c r="B257" s="5" t="s">
        <v>372</v>
      </c>
      <c r="C257" s="5" t="s">
        <v>385</v>
      </c>
      <c r="D257" s="6" t="s">
        <v>373</v>
      </c>
      <c r="E257" s="10">
        <v>1</v>
      </c>
      <c r="F257" s="5">
        <v>1</v>
      </c>
      <c r="G257" s="5" t="s">
        <v>0</v>
      </c>
      <c r="H257" s="7">
        <v>19.41</v>
      </c>
      <c r="I257" s="7">
        <v>13.32</v>
      </c>
      <c r="J257" s="54">
        <v>32.729999999999997</v>
      </c>
      <c r="K257" s="8">
        <f t="shared" si="114"/>
        <v>32.729999999999997</v>
      </c>
      <c r="L257" s="8">
        <f t="shared" si="115"/>
        <v>40.43</v>
      </c>
    </row>
    <row r="258" spans="1:12" ht="28.5" x14ac:dyDescent="0.25">
      <c r="A258" s="5" t="s">
        <v>813</v>
      </c>
      <c r="B258" s="5" t="s">
        <v>380</v>
      </c>
      <c r="C258" s="5" t="s">
        <v>385</v>
      </c>
      <c r="D258" s="6" t="s">
        <v>381</v>
      </c>
      <c r="E258" s="10">
        <v>1</v>
      </c>
      <c r="F258" s="5">
        <v>1</v>
      </c>
      <c r="G258" s="5" t="s">
        <v>0</v>
      </c>
      <c r="H258" s="7">
        <v>69.87</v>
      </c>
      <c r="I258" s="7">
        <v>1.95</v>
      </c>
      <c r="J258" s="54">
        <v>71.819999999999993</v>
      </c>
      <c r="K258" s="8">
        <f t="shared" si="114"/>
        <v>71.819999999999993</v>
      </c>
      <c r="L258" s="8">
        <f t="shared" si="115"/>
        <v>88.73</v>
      </c>
    </row>
    <row r="259" spans="1:12" x14ac:dyDescent="0.25">
      <c r="A259" s="14" t="s">
        <v>462</v>
      </c>
      <c r="B259" s="41" t="s">
        <v>448</v>
      </c>
      <c r="C259" s="41"/>
      <c r="D259" s="41"/>
      <c r="E259" s="41"/>
      <c r="F259" s="41"/>
      <c r="G259" s="41"/>
      <c r="H259" s="41"/>
      <c r="I259" s="41"/>
      <c r="J259" s="50"/>
      <c r="K259" s="41"/>
      <c r="L259" s="23">
        <f>SUM(L260:L269)</f>
        <v>96146.2</v>
      </c>
    </row>
    <row r="260" spans="1:12" ht="28.5" x14ac:dyDescent="0.25">
      <c r="A260" s="5" t="s">
        <v>623</v>
      </c>
      <c r="B260" s="5" t="s">
        <v>114</v>
      </c>
      <c r="C260" s="5" t="s">
        <v>385</v>
      </c>
      <c r="D260" s="6" t="s">
        <v>115</v>
      </c>
      <c r="E260" s="10">
        <v>1007.09</v>
      </c>
      <c r="F260" s="5">
        <v>1007.09</v>
      </c>
      <c r="G260" s="5" t="s">
        <v>2</v>
      </c>
      <c r="H260" s="27">
        <v>7.04</v>
      </c>
      <c r="I260" s="27">
        <v>4.5599999999999996</v>
      </c>
      <c r="J260" s="54">
        <v>11.6</v>
      </c>
      <c r="K260" s="8">
        <f t="shared" ref="K260:K265" si="116">ROUND(J260*F260,2)</f>
        <v>11682.24</v>
      </c>
      <c r="L260" s="8">
        <f t="shared" ref="L260:L265" si="117">ROUND(K260*(1+B$9),2)</f>
        <v>14432.24</v>
      </c>
    </row>
    <row r="261" spans="1:12" ht="28.5" x14ac:dyDescent="0.25">
      <c r="A261" s="5" t="s">
        <v>624</v>
      </c>
      <c r="B261" s="5" t="s">
        <v>687</v>
      </c>
      <c r="C261" s="5" t="s">
        <v>604</v>
      </c>
      <c r="D261" s="6" t="s">
        <v>688</v>
      </c>
      <c r="E261" s="10">
        <v>50.354500000000002</v>
      </c>
      <c r="F261" s="5">
        <v>50.35</v>
      </c>
      <c r="G261" s="5" t="s">
        <v>2</v>
      </c>
      <c r="H261" s="27">
        <v>0</v>
      </c>
      <c r="I261" s="27">
        <v>0</v>
      </c>
      <c r="J261" s="54">
        <v>17.869918699186993</v>
      </c>
      <c r="K261" s="8">
        <f t="shared" si="116"/>
        <v>899.75</v>
      </c>
      <c r="L261" s="8">
        <f t="shared" si="117"/>
        <v>1111.55</v>
      </c>
    </row>
    <row r="262" spans="1:12" x14ac:dyDescent="0.25">
      <c r="A262" s="5" t="s">
        <v>625</v>
      </c>
      <c r="B262" s="5" t="s">
        <v>112</v>
      </c>
      <c r="C262" s="5" t="s">
        <v>385</v>
      </c>
      <c r="D262" s="6" t="s">
        <v>113</v>
      </c>
      <c r="E262" s="10">
        <v>393.14589999999993</v>
      </c>
      <c r="F262" s="5">
        <v>393.15</v>
      </c>
      <c r="G262" s="5" t="s">
        <v>2</v>
      </c>
      <c r="H262" s="27">
        <v>2.37</v>
      </c>
      <c r="I262" s="27">
        <v>4.5599999999999996</v>
      </c>
      <c r="J262" s="54">
        <v>6.93</v>
      </c>
      <c r="K262" s="8">
        <f t="shared" si="116"/>
        <v>2724.53</v>
      </c>
      <c r="L262" s="8">
        <f t="shared" si="117"/>
        <v>3365.88</v>
      </c>
    </row>
    <row r="263" spans="1:12" ht="28.5" x14ac:dyDescent="0.25">
      <c r="A263" s="5" t="s">
        <v>626</v>
      </c>
      <c r="B263" s="5" t="s">
        <v>117</v>
      </c>
      <c r="C263" s="5" t="s">
        <v>385</v>
      </c>
      <c r="D263" s="6" t="s">
        <v>451</v>
      </c>
      <c r="E263" s="10">
        <v>1375.8239999999998</v>
      </c>
      <c r="F263" s="5">
        <v>1375.82</v>
      </c>
      <c r="G263" s="5" t="s">
        <v>2</v>
      </c>
      <c r="H263" s="27">
        <v>9.5500000000000007</v>
      </c>
      <c r="I263" s="27">
        <v>17.27</v>
      </c>
      <c r="J263" s="54">
        <v>26.82</v>
      </c>
      <c r="K263" s="8">
        <f t="shared" si="116"/>
        <v>36899.49</v>
      </c>
      <c r="L263" s="8">
        <f t="shared" si="117"/>
        <v>45585.63</v>
      </c>
    </row>
    <row r="264" spans="1:12" ht="28.5" x14ac:dyDescent="0.25">
      <c r="A264" s="5" t="s">
        <v>627</v>
      </c>
      <c r="B264" s="5" t="s">
        <v>116</v>
      </c>
      <c r="C264" s="5" t="s">
        <v>385</v>
      </c>
      <c r="D264" s="6" t="s">
        <v>450</v>
      </c>
      <c r="E264" s="10">
        <v>184.69400000000002</v>
      </c>
      <c r="F264" s="5">
        <v>184.69</v>
      </c>
      <c r="G264" s="5" t="s">
        <v>2</v>
      </c>
      <c r="H264" s="27">
        <v>9.5500000000000007</v>
      </c>
      <c r="I264" s="27">
        <v>12.53</v>
      </c>
      <c r="J264" s="54">
        <v>22.08</v>
      </c>
      <c r="K264" s="8">
        <f t="shared" si="116"/>
        <v>4077.96</v>
      </c>
      <c r="L264" s="8">
        <f t="shared" si="117"/>
        <v>5037.91</v>
      </c>
    </row>
    <row r="265" spans="1:12" ht="28.5" x14ac:dyDescent="0.25">
      <c r="A265" s="5" t="s">
        <v>628</v>
      </c>
      <c r="B265" s="5" t="s">
        <v>80</v>
      </c>
      <c r="C265" s="5" t="s">
        <v>385</v>
      </c>
      <c r="D265" s="6" t="s">
        <v>689</v>
      </c>
      <c r="E265" s="10">
        <v>34.429500000000004</v>
      </c>
      <c r="F265" s="5">
        <v>34.43</v>
      </c>
      <c r="G265" s="5" t="s">
        <v>4</v>
      </c>
      <c r="H265" s="27">
        <v>436.41</v>
      </c>
      <c r="I265" s="27">
        <v>0</v>
      </c>
      <c r="J265" s="54">
        <v>436.41</v>
      </c>
      <c r="K265" s="8">
        <f t="shared" si="116"/>
        <v>15025.6</v>
      </c>
      <c r="L265" s="8">
        <f t="shared" si="117"/>
        <v>18562.63</v>
      </c>
    </row>
    <row r="266" spans="1:12" ht="42.75" x14ac:dyDescent="0.25">
      <c r="A266" s="5" t="s">
        <v>629</v>
      </c>
      <c r="B266" s="5" t="s">
        <v>84</v>
      </c>
      <c r="C266" s="5" t="s">
        <v>385</v>
      </c>
      <c r="D266" s="6" t="s">
        <v>85</v>
      </c>
      <c r="E266" s="10">
        <v>34.429500000000004</v>
      </c>
      <c r="F266" s="5">
        <v>34.43</v>
      </c>
      <c r="G266" s="5" t="s">
        <v>4</v>
      </c>
      <c r="H266" s="27">
        <v>0</v>
      </c>
      <c r="I266" s="27">
        <v>82.1</v>
      </c>
      <c r="J266" s="54">
        <v>82.1</v>
      </c>
      <c r="K266" s="8">
        <f t="shared" ref="K266:K269" si="118">ROUND(J266*F266,2)</f>
        <v>2826.7</v>
      </c>
      <c r="L266" s="8">
        <f t="shared" ref="L266:L269" si="119">ROUND(K266*(1+B$9),2)</f>
        <v>3492.11</v>
      </c>
    </row>
    <row r="267" spans="1:12" ht="28.5" x14ac:dyDescent="0.25">
      <c r="A267" s="5" t="s">
        <v>686</v>
      </c>
      <c r="B267" s="5" t="s">
        <v>111</v>
      </c>
      <c r="C267" s="5" t="s">
        <v>385</v>
      </c>
      <c r="D267" s="6" t="s">
        <v>692</v>
      </c>
      <c r="E267" s="10">
        <v>0.68859000000000015</v>
      </c>
      <c r="F267" s="5">
        <v>0.69</v>
      </c>
      <c r="G267" s="5" t="s">
        <v>4</v>
      </c>
      <c r="H267" s="27">
        <v>473.97</v>
      </c>
      <c r="I267" s="27">
        <v>307.64</v>
      </c>
      <c r="J267" s="54">
        <v>781.61</v>
      </c>
      <c r="K267" s="8">
        <f t="shared" si="118"/>
        <v>539.30999999999995</v>
      </c>
      <c r="L267" s="8">
        <f t="shared" si="119"/>
        <v>666.26</v>
      </c>
    </row>
    <row r="268" spans="1:12" x14ac:dyDescent="0.25">
      <c r="A268" s="5" t="s">
        <v>690</v>
      </c>
      <c r="B268" s="5" t="s">
        <v>177</v>
      </c>
      <c r="C268" s="5" t="s">
        <v>385</v>
      </c>
      <c r="D268" s="6" t="s">
        <v>178</v>
      </c>
      <c r="E268" s="10">
        <v>141.82999999999998</v>
      </c>
      <c r="F268" s="5">
        <v>141.83000000000001</v>
      </c>
      <c r="G268" s="5" t="s">
        <v>2</v>
      </c>
      <c r="H268" s="27">
        <v>2.7</v>
      </c>
      <c r="I268" s="27">
        <v>11.52</v>
      </c>
      <c r="J268" s="54">
        <v>14.22</v>
      </c>
      <c r="K268" s="8">
        <f t="shared" si="118"/>
        <v>2016.82</v>
      </c>
      <c r="L268" s="8">
        <f t="shared" si="119"/>
        <v>2491.58</v>
      </c>
    </row>
    <row r="269" spans="1:12" ht="28.5" x14ac:dyDescent="0.25">
      <c r="A269" s="5" t="s">
        <v>691</v>
      </c>
      <c r="B269" s="5" t="s">
        <v>179</v>
      </c>
      <c r="C269" s="5" t="s">
        <v>385</v>
      </c>
      <c r="D269" s="6" t="s">
        <v>630</v>
      </c>
      <c r="E269" s="10">
        <v>67.959999999999994</v>
      </c>
      <c r="F269" s="5">
        <v>67.959999999999994</v>
      </c>
      <c r="G269" s="5" t="s">
        <v>2</v>
      </c>
      <c r="H269" s="27">
        <v>5.16</v>
      </c>
      <c r="I269" s="27">
        <v>11.52</v>
      </c>
      <c r="J269" s="54">
        <v>16.68</v>
      </c>
      <c r="K269" s="8">
        <f t="shared" si="118"/>
        <v>1133.57</v>
      </c>
      <c r="L269" s="8">
        <f t="shared" si="119"/>
        <v>1400.41</v>
      </c>
    </row>
    <row r="270" spans="1:12" x14ac:dyDescent="0.25">
      <c r="A270" s="14" t="s">
        <v>467</v>
      </c>
      <c r="B270" s="41" t="s">
        <v>453</v>
      </c>
      <c r="C270" s="41"/>
      <c r="D270" s="41"/>
      <c r="E270" s="41"/>
      <c r="F270" s="41"/>
      <c r="G270" s="41"/>
      <c r="H270" s="41"/>
      <c r="I270" s="41"/>
      <c r="J270" s="50"/>
      <c r="K270" s="41"/>
      <c r="L270" s="23">
        <f>SUM(L272:L289)</f>
        <v>157453.97</v>
      </c>
    </row>
    <row r="271" spans="1:12" x14ac:dyDescent="0.25">
      <c r="A271" s="14"/>
      <c r="B271" s="24" t="s">
        <v>463</v>
      </c>
      <c r="C271" s="17"/>
      <c r="D271" s="17"/>
      <c r="E271" s="17"/>
      <c r="F271" s="17"/>
      <c r="G271" s="17"/>
      <c r="H271" s="17"/>
      <c r="I271" s="17"/>
      <c r="J271" s="53"/>
      <c r="K271" s="17"/>
      <c r="L271" s="18"/>
    </row>
    <row r="272" spans="1:12" ht="57" x14ac:dyDescent="0.25">
      <c r="A272" s="5" t="s">
        <v>631</v>
      </c>
      <c r="B272" s="5" t="s">
        <v>120</v>
      </c>
      <c r="C272" s="5" t="s">
        <v>385</v>
      </c>
      <c r="D272" s="6" t="s">
        <v>121</v>
      </c>
      <c r="E272" s="10">
        <v>688.59</v>
      </c>
      <c r="F272" s="5">
        <v>688.59</v>
      </c>
      <c r="G272" s="5" t="s">
        <v>2</v>
      </c>
      <c r="H272" s="27">
        <v>31.38</v>
      </c>
      <c r="I272" s="27">
        <v>14.7</v>
      </c>
      <c r="J272" s="54">
        <v>46.08</v>
      </c>
      <c r="K272" s="8">
        <f>ROUND(J272*F272,2)</f>
        <v>31730.23</v>
      </c>
      <c r="L272" s="8">
        <f>ROUND(K272*(1+B$9),2)</f>
        <v>39199.53</v>
      </c>
    </row>
    <row r="273" spans="1:12" ht="71.25" x14ac:dyDescent="0.25">
      <c r="A273" s="5" t="s">
        <v>633</v>
      </c>
      <c r="B273" s="5" t="s">
        <v>122</v>
      </c>
      <c r="C273" s="5" t="s">
        <v>385</v>
      </c>
      <c r="D273" s="6" t="s">
        <v>123</v>
      </c>
      <c r="E273" s="10">
        <v>184.35</v>
      </c>
      <c r="F273" s="5">
        <v>184.35</v>
      </c>
      <c r="G273" s="5" t="s">
        <v>3</v>
      </c>
      <c r="H273" s="7">
        <v>5.17</v>
      </c>
      <c r="I273" s="7">
        <v>1.17</v>
      </c>
      <c r="J273" s="54">
        <v>6.34</v>
      </c>
      <c r="K273" s="8">
        <f>ROUND(J273*F273,2)</f>
        <v>1168.78</v>
      </c>
      <c r="L273" s="8">
        <f>ROUND(K273*(1+B$9),2)</f>
        <v>1443.91</v>
      </c>
    </row>
    <row r="274" spans="1:12" ht="42.75" x14ac:dyDescent="0.25">
      <c r="A274" s="5" t="s">
        <v>634</v>
      </c>
      <c r="B274" s="5" t="s">
        <v>124</v>
      </c>
      <c r="C274" s="5" t="s">
        <v>385</v>
      </c>
      <c r="D274" s="6" t="s">
        <v>125</v>
      </c>
      <c r="E274" s="10">
        <v>688.59</v>
      </c>
      <c r="F274" s="5">
        <v>688.59</v>
      </c>
      <c r="G274" s="5" t="s">
        <v>2</v>
      </c>
      <c r="H274" s="7">
        <v>2.5299999999999998</v>
      </c>
      <c r="I274" s="7">
        <v>9.81</v>
      </c>
      <c r="J274" s="54">
        <v>12.34</v>
      </c>
      <c r="K274" s="8">
        <f t="shared" ref="K274:K326" si="120">ROUND(J274*F274,2)</f>
        <v>8497.2000000000007</v>
      </c>
      <c r="L274" s="8">
        <f t="shared" ref="L274:L326" si="121">ROUND(K274*(1+B$9),2)</f>
        <v>10497.44</v>
      </c>
    </row>
    <row r="275" spans="1:12" ht="57" x14ac:dyDescent="0.25">
      <c r="A275" s="5" t="s">
        <v>635</v>
      </c>
      <c r="B275" s="5" t="s">
        <v>126</v>
      </c>
      <c r="C275" s="5" t="s">
        <v>385</v>
      </c>
      <c r="D275" s="6" t="s">
        <v>127</v>
      </c>
      <c r="E275" s="10">
        <v>184.35</v>
      </c>
      <c r="F275" s="5">
        <v>184.35</v>
      </c>
      <c r="G275" s="5" t="s">
        <v>3</v>
      </c>
      <c r="H275" s="7">
        <v>0.25</v>
      </c>
      <c r="I275" s="7">
        <v>1.1000000000000001</v>
      </c>
      <c r="J275" s="54">
        <v>1.35</v>
      </c>
      <c r="K275" s="8">
        <f t="shared" si="120"/>
        <v>248.87</v>
      </c>
      <c r="L275" s="8">
        <f t="shared" si="121"/>
        <v>307.45</v>
      </c>
    </row>
    <row r="276" spans="1:12" x14ac:dyDescent="0.25">
      <c r="A276" s="14"/>
      <c r="B276" s="24" t="s">
        <v>464</v>
      </c>
      <c r="C276" s="17"/>
      <c r="D276" s="17"/>
      <c r="E276" s="17"/>
      <c r="F276" s="17"/>
      <c r="G276" s="17"/>
      <c r="H276" s="17"/>
      <c r="I276" s="17"/>
      <c r="J276" s="53"/>
      <c r="K276" s="17"/>
      <c r="L276" s="18"/>
    </row>
    <row r="277" spans="1:12" ht="42.75" x14ac:dyDescent="0.25">
      <c r="A277" s="5" t="s">
        <v>636</v>
      </c>
      <c r="B277" s="5" t="s">
        <v>132</v>
      </c>
      <c r="C277" s="5" t="s">
        <v>385</v>
      </c>
      <c r="D277" s="6" t="s">
        <v>133</v>
      </c>
      <c r="E277" s="10">
        <v>64.25</v>
      </c>
      <c r="F277" s="5">
        <v>64.25</v>
      </c>
      <c r="G277" s="5" t="s">
        <v>2</v>
      </c>
      <c r="H277" s="7">
        <v>127.54</v>
      </c>
      <c r="I277" s="7">
        <v>0</v>
      </c>
      <c r="J277" s="54">
        <v>127.54</v>
      </c>
      <c r="K277" s="8">
        <f t="shared" si="120"/>
        <v>8194.4500000000007</v>
      </c>
      <c r="L277" s="8">
        <f t="shared" si="121"/>
        <v>10123.42</v>
      </c>
    </row>
    <row r="278" spans="1:12" x14ac:dyDescent="0.25">
      <c r="A278" s="14"/>
      <c r="B278" s="24" t="s">
        <v>465</v>
      </c>
      <c r="C278" s="17"/>
      <c r="D278" s="17"/>
      <c r="E278" s="17"/>
      <c r="F278" s="17"/>
      <c r="G278" s="17"/>
      <c r="H278" s="17"/>
      <c r="I278" s="17"/>
      <c r="J278" s="53"/>
      <c r="K278" s="17"/>
      <c r="L278" s="18"/>
    </row>
    <row r="279" spans="1:12" ht="57" x14ac:dyDescent="0.25">
      <c r="A279" s="5" t="s">
        <v>637</v>
      </c>
      <c r="B279" s="5" t="s">
        <v>128</v>
      </c>
      <c r="C279" s="5" t="s">
        <v>385</v>
      </c>
      <c r="D279" s="6" t="s">
        <v>129</v>
      </c>
      <c r="E279" s="10">
        <v>184.69400000000002</v>
      </c>
      <c r="F279" s="5">
        <v>184.69</v>
      </c>
      <c r="G279" s="5" t="s">
        <v>2</v>
      </c>
      <c r="H279" s="27">
        <v>64.260000000000005</v>
      </c>
      <c r="I279" s="27">
        <v>22</v>
      </c>
      <c r="J279" s="54">
        <v>86.26</v>
      </c>
      <c r="K279" s="8">
        <f t="shared" si="120"/>
        <v>15931.36</v>
      </c>
      <c r="L279" s="8">
        <f t="shared" si="121"/>
        <v>19681.599999999999</v>
      </c>
    </row>
    <row r="280" spans="1:12" x14ac:dyDescent="0.25">
      <c r="A280" s="14"/>
      <c r="B280" s="24" t="s">
        <v>466</v>
      </c>
      <c r="C280" s="17"/>
      <c r="D280" s="17"/>
      <c r="E280" s="17"/>
      <c r="F280" s="17"/>
      <c r="G280" s="17"/>
      <c r="H280" s="17"/>
      <c r="I280" s="17"/>
      <c r="J280" s="53"/>
      <c r="K280" s="17"/>
      <c r="L280" s="18"/>
    </row>
    <row r="281" spans="1:12" ht="28.5" x14ac:dyDescent="0.25">
      <c r="A281" s="5" t="s">
        <v>638</v>
      </c>
      <c r="B281" s="5" t="s">
        <v>184</v>
      </c>
      <c r="C281" s="5" t="s">
        <v>385</v>
      </c>
      <c r="D281" s="6" t="s">
        <v>185</v>
      </c>
      <c r="E281" s="10">
        <v>1536.8739999999998</v>
      </c>
      <c r="F281" s="5">
        <v>1536.87</v>
      </c>
      <c r="G281" s="5" t="s">
        <v>2</v>
      </c>
      <c r="H281" s="7">
        <v>10.46</v>
      </c>
      <c r="I281" s="7">
        <v>20.57</v>
      </c>
      <c r="J281" s="54">
        <v>31.03</v>
      </c>
      <c r="K281" s="8">
        <f t="shared" si="120"/>
        <v>47689.08</v>
      </c>
      <c r="L281" s="8">
        <f t="shared" si="121"/>
        <v>58915.09</v>
      </c>
    </row>
    <row r="282" spans="1:12" x14ac:dyDescent="0.25">
      <c r="A282" s="14"/>
      <c r="B282" s="24" t="s">
        <v>576</v>
      </c>
      <c r="C282" s="17"/>
      <c r="D282" s="17"/>
      <c r="E282" s="17"/>
      <c r="F282" s="17"/>
      <c r="G282" s="17"/>
      <c r="H282" s="17"/>
      <c r="I282" s="17"/>
      <c r="J282" s="53"/>
      <c r="K282" s="17"/>
      <c r="L282" s="18"/>
    </row>
    <row r="283" spans="1:12" ht="42.75" x14ac:dyDescent="0.25">
      <c r="A283" s="5" t="s">
        <v>639</v>
      </c>
      <c r="B283" s="5" t="s">
        <v>130</v>
      </c>
      <c r="C283" s="5" t="s">
        <v>385</v>
      </c>
      <c r="D283" s="6" t="s">
        <v>131</v>
      </c>
      <c r="E283" s="10">
        <v>56.98</v>
      </c>
      <c r="F283" s="5">
        <v>56.98</v>
      </c>
      <c r="G283" s="5" t="s">
        <v>3</v>
      </c>
      <c r="H283" s="7">
        <v>127.33</v>
      </c>
      <c r="I283" s="7">
        <v>3.89</v>
      </c>
      <c r="J283" s="54">
        <v>131.22</v>
      </c>
      <c r="K283" s="8">
        <f t="shared" ref="K283" si="122">ROUND(J283*F283,2)</f>
        <v>7476.92</v>
      </c>
      <c r="L283" s="8">
        <f t="shared" ref="L283" si="123">ROUND(K283*(1+B$9),2)</f>
        <v>9236.99</v>
      </c>
    </row>
    <row r="284" spans="1:12" x14ac:dyDescent="0.25">
      <c r="A284" s="14"/>
      <c r="B284" s="24" t="s">
        <v>475</v>
      </c>
      <c r="C284" s="17"/>
      <c r="D284" s="17"/>
      <c r="E284" s="17"/>
      <c r="F284" s="17"/>
      <c r="G284" s="17"/>
      <c r="H284" s="17"/>
      <c r="I284" s="17"/>
      <c r="J284" s="53"/>
      <c r="K284" s="17"/>
      <c r="L284" s="18"/>
    </row>
    <row r="285" spans="1:12" ht="42.75" x14ac:dyDescent="0.25">
      <c r="A285" s="5" t="s">
        <v>640</v>
      </c>
      <c r="B285" s="5" t="s">
        <v>304</v>
      </c>
      <c r="C285" s="5" t="s">
        <v>385</v>
      </c>
      <c r="D285" s="6" t="s">
        <v>305</v>
      </c>
      <c r="E285" s="10">
        <v>5.24</v>
      </c>
      <c r="F285" s="5">
        <v>5.24</v>
      </c>
      <c r="G285" s="5" t="s">
        <v>2</v>
      </c>
      <c r="H285" s="7">
        <v>725.38</v>
      </c>
      <c r="I285" s="7">
        <v>79.099999999999994</v>
      </c>
      <c r="J285" s="54">
        <v>804.48</v>
      </c>
      <c r="K285" s="8">
        <f t="shared" ref="K285" si="124">ROUND(J285*F285,2)</f>
        <v>4215.4799999999996</v>
      </c>
      <c r="L285" s="8">
        <f t="shared" ref="L285" si="125">ROUND(K285*(1+B$9),2)</f>
        <v>5207.8</v>
      </c>
    </row>
    <row r="286" spans="1:12" ht="42.75" x14ac:dyDescent="0.25">
      <c r="A286" s="5" t="s">
        <v>656</v>
      </c>
      <c r="B286" s="5">
        <v>170391</v>
      </c>
      <c r="C286" s="5" t="s">
        <v>387</v>
      </c>
      <c r="D286" s="6" t="s">
        <v>394</v>
      </c>
      <c r="E286" s="10">
        <v>3.03</v>
      </c>
      <c r="F286" s="5">
        <v>3.03</v>
      </c>
      <c r="G286" s="5" t="s">
        <v>2</v>
      </c>
      <c r="H286" s="7">
        <v>0</v>
      </c>
      <c r="I286" s="7">
        <v>0</v>
      </c>
      <c r="J286" s="54">
        <v>202.94</v>
      </c>
      <c r="K286" s="8">
        <f t="shared" ref="K286" si="126">ROUND(J286*F286,2)</f>
        <v>614.91</v>
      </c>
      <c r="L286" s="8">
        <f t="shared" ref="L286" si="127">ROUND(K286*(1+B$9),2)</f>
        <v>759.66</v>
      </c>
    </row>
    <row r="287" spans="1:12" x14ac:dyDescent="0.25">
      <c r="A287" s="14"/>
      <c r="B287" s="24" t="s">
        <v>695</v>
      </c>
      <c r="C287" s="17"/>
      <c r="D287" s="17"/>
      <c r="E287" s="17"/>
      <c r="F287" s="17"/>
      <c r="G287" s="17"/>
      <c r="H287" s="17"/>
      <c r="I287" s="17"/>
      <c r="J287" s="53"/>
      <c r="K287" s="17"/>
      <c r="L287" s="18"/>
    </row>
    <row r="288" spans="1:12" ht="42.75" x14ac:dyDescent="0.25">
      <c r="A288" s="5" t="s">
        <v>93</v>
      </c>
      <c r="B288" s="5" t="s">
        <v>118</v>
      </c>
      <c r="C288" s="5" t="s">
        <v>385</v>
      </c>
      <c r="D288" s="6" t="s">
        <v>119</v>
      </c>
      <c r="E288" s="10">
        <v>22</v>
      </c>
      <c r="F288" s="5">
        <v>22</v>
      </c>
      <c r="G288" s="5" t="s">
        <v>2</v>
      </c>
      <c r="H288" s="7">
        <v>51.81</v>
      </c>
      <c r="I288" s="7">
        <v>12.42</v>
      </c>
      <c r="J288" s="54">
        <v>64.23</v>
      </c>
      <c r="K288" s="8">
        <f t="shared" ref="K288:K289" si="128">ROUND(J288*F288,2)</f>
        <v>1413.06</v>
      </c>
      <c r="L288" s="8">
        <f t="shared" ref="L288:L289" si="129">ROUND(K288*(1+B$9),2)</f>
        <v>1745.69</v>
      </c>
    </row>
    <row r="289" spans="1:12" ht="42.75" x14ac:dyDescent="0.25">
      <c r="A289" s="5" t="s">
        <v>694</v>
      </c>
      <c r="B289" s="5" t="s">
        <v>124</v>
      </c>
      <c r="C289" s="5" t="s">
        <v>385</v>
      </c>
      <c r="D289" s="6" t="s">
        <v>125</v>
      </c>
      <c r="E289" s="10">
        <v>22</v>
      </c>
      <c r="F289" s="5">
        <v>22</v>
      </c>
      <c r="G289" s="5" t="s">
        <v>2</v>
      </c>
      <c r="H289" s="7">
        <v>2.5299999999999998</v>
      </c>
      <c r="I289" s="7">
        <v>9.81</v>
      </c>
      <c r="J289" s="54">
        <v>12.34</v>
      </c>
      <c r="K289" s="8">
        <f t="shared" si="128"/>
        <v>271.48</v>
      </c>
      <c r="L289" s="8">
        <f t="shared" si="129"/>
        <v>335.39</v>
      </c>
    </row>
    <row r="290" spans="1:12" x14ac:dyDescent="0.25">
      <c r="A290" s="14" t="s">
        <v>468</v>
      </c>
      <c r="B290" s="41" t="s">
        <v>469</v>
      </c>
      <c r="C290" s="41"/>
      <c r="D290" s="41"/>
      <c r="E290" s="41"/>
      <c r="F290" s="41"/>
      <c r="G290" s="41"/>
      <c r="H290" s="41"/>
      <c r="I290" s="41"/>
      <c r="J290" s="50"/>
      <c r="K290" s="41"/>
      <c r="L290" s="23">
        <f>SUM(L292:L307)</f>
        <v>127032.37999999999</v>
      </c>
    </row>
    <row r="291" spans="1:12" x14ac:dyDescent="0.25">
      <c r="A291" s="14"/>
      <c r="B291" s="24" t="s">
        <v>470</v>
      </c>
      <c r="C291" s="17"/>
      <c r="D291" s="17"/>
      <c r="E291" s="17"/>
      <c r="F291" s="17"/>
      <c r="G291" s="17"/>
      <c r="H291" s="17"/>
      <c r="I291" s="17"/>
      <c r="J291" s="53"/>
      <c r="K291" s="17"/>
      <c r="L291" s="18"/>
    </row>
    <row r="292" spans="1:12" ht="28.5" x14ac:dyDescent="0.25">
      <c r="A292" s="5" t="s">
        <v>632</v>
      </c>
      <c r="B292" s="5" t="s">
        <v>140</v>
      </c>
      <c r="C292" s="5" t="s">
        <v>385</v>
      </c>
      <c r="D292" s="6" t="s">
        <v>141</v>
      </c>
      <c r="E292" s="10">
        <v>8</v>
      </c>
      <c r="F292" s="5">
        <v>8</v>
      </c>
      <c r="G292" s="5" t="s">
        <v>0</v>
      </c>
      <c r="H292" s="27">
        <v>536.24</v>
      </c>
      <c r="I292" s="27">
        <v>120.86</v>
      </c>
      <c r="J292" s="54">
        <v>657.1</v>
      </c>
      <c r="K292" s="8">
        <f>ROUND(J292*F292,2)</f>
        <v>5256.8</v>
      </c>
      <c r="L292" s="8">
        <f>ROUND(K292*(1+B$9),2)</f>
        <v>6494.25</v>
      </c>
    </row>
    <row r="293" spans="1:12" ht="28.5" x14ac:dyDescent="0.25">
      <c r="A293" s="5" t="s">
        <v>642</v>
      </c>
      <c r="B293" s="5" t="s">
        <v>138</v>
      </c>
      <c r="C293" s="5" t="s">
        <v>385</v>
      </c>
      <c r="D293" s="6" t="s">
        <v>139</v>
      </c>
      <c r="E293" s="10">
        <v>1</v>
      </c>
      <c r="F293" s="5">
        <v>1</v>
      </c>
      <c r="G293" s="5" t="s">
        <v>0</v>
      </c>
      <c r="H293" s="7">
        <v>500.09</v>
      </c>
      <c r="I293" s="7">
        <v>120.86</v>
      </c>
      <c r="J293" s="54">
        <v>620.95000000000005</v>
      </c>
      <c r="K293" s="8">
        <f>ROUND(J293*F293,2)</f>
        <v>620.95000000000005</v>
      </c>
      <c r="L293" s="8">
        <f>ROUND(K293*(1+B$9),2)</f>
        <v>767.12</v>
      </c>
    </row>
    <row r="294" spans="1:12" ht="99.75" x14ac:dyDescent="0.25">
      <c r="A294" s="5" t="s">
        <v>643</v>
      </c>
      <c r="B294" s="5" t="s">
        <v>142</v>
      </c>
      <c r="C294" s="5" t="s">
        <v>385</v>
      </c>
      <c r="D294" s="6" t="s">
        <v>143</v>
      </c>
      <c r="E294" s="10">
        <v>2</v>
      </c>
      <c r="F294" s="5">
        <v>2</v>
      </c>
      <c r="G294" s="5" t="s">
        <v>0</v>
      </c>
      <c r="H294" s="7">
        <v>838.33</v>
      </c>
      <c r="I294" s="7">
        <v>0</v>
      </c>
      <c r="J294" s="54">
        <v>838.33</v>
      </c>
      <c r="K294" s="8">
        <f>ROUND(J294*F294,2)</f>
        <v>1676.66</v>
      </c>
      <c r="L294" s="8">
        <f>ROUND(K294*(1+B$9),2)</f>
        <v>2071.35</v>
      </c>
    </row>
    <row r="295" spans="1:12" ht="28.5" x14ac:dyDescent="0.25">
      <c r="A295" s="5" t="s">
        <v>644</v>
      </c>
      <c r="B295" s="5" t="s">
        <v>153</v>
      </c>
      <c r="C295" s="5" t="s">
        <v>385</v>
      </c>
      <c r="D295" s="6" t="s">
        <v>154</v>
      </c>
      <c r="E295" s="10">
        <v>11.34</v>
      </c>
      <c r="F295" s="5">
        <v>11.34</v>
      </c>
      <c r="G295" s="5" t="s">
        <v>2</v>
      </c>
      <c r="H295" s="7">
        <v>506.99</v>
      </c>
      <c r="I295" s="7">
        <v>129.47999999999999</v>
      </c>
      <c r="J295" s="54">
        <v>636.47</v>
      </c>
      <c r="K295" s="8">
        <f t="shared" si="120"/>
        <v>7217.57</v>
      </c>
      <c r="L295" s="8">
        <f t="shared" si="121"/>
        <v>8916.59</v>
      </c>
    </row>
    <row r="296" spans="1:12" ht="28.5" x14ac:dyDescent="0.25">
      <c r="A296" s="5" t="s">
        <v>645</v>
      </c>
      <c r="B296" s="5" t="s">
        <v>148</v>
      </c>
      <c r="C296" s="5" t="s">
        <v>385</v>
      </c>
      <c r="D296" s="6" t="s">
        <v>653</v>
      </c>
      <c r="E296" s="10">
        <v>24.36</v>
      </c>
      <c r="F296" s="5">
        <v>24.36</v>
      </c>
      <c r="G296" s="5" t="s">
        <v>2</v>
      </c>
      <c r="H296" s="27">
        <v>974.16</v>
      </c>
      <c r="I296" s="27">
        <v>82.1</v>
      </c>
      <c r="J296" s="54">
        <v>1056.26</v>
      </c>
      <c r="K296" s="8">
        <f t="shared" si="120"/>
        <v>25730.49</v>
      </c>
      <c r="L296" s="8">
        <f t="shared" si="121"/>
        <v>31787.45</v>
      </c>
    </row>
    <row r="297" spans="1:12" ht="71.25" x14ac:dyDescent="0.25">
      <c r="A297" s="5" t="s">
        <v>646</v>
      </c>
      <c r="B297" s="5" t="s">
        <v>157</v>
      </c>
      <c r="C297" s="5" t="s">
        <v>385</v>
      </c>
      <c r="D297" s="6" t="s">
        <v>158</v>
      </c>
      <c r="E297" s="10">
        <v>4</v>
      </c>
      <c r="F297" s="5">
        <v>4</v>
      </c>
      <c r="G297" s="5" t="s">
        <v>5</v>
      </c>
      <c r="H297" s="27">
        <v>1253.67</v>
      </c>
      <c r="I297" s="27">
        <v>202.4</v>
      </c>
      <c r="J297" s="54">
        <v>1456.07</v>
      </c>
      <c r="K297" s="8">
        <f t="shared" ref="K297" si="130">ROUND(J297*F297,2)</f>
        <v>5824.28</v>
      </c>
      <c r="L297" s="8">
        <f t="shared" ref="L297" si="131">ROUND(K297*(1+B$9),2)</f>
        <v>7195.32</v>
      </c>
    </row>
    <row r="298" spans="1:12" ht="85.5" x14ac:dyDescent="0.25">
      <c r="A298" s="5" t="s">
        <v>647</v>
      </c>
      <c r="B298" s="5" t="s">
        <v>397</v>
      </c>
      <c r="C298" s="5" t="s">
        <v>396</v>
      </c>
      <c r="D298" s="6" t="s">
        <v>716</v>
      </c>
      <c r="E298" s="10">
        <v>9</v>
      </c>
      <c r="F298" s="5">
        <v>9</v>
      </c>
      <c r="G298" s="5" t="s">
        <v>0</v>
      </c>
      <c r="H298" s="27">
        <v>0</v>
      </c>
      <c r="I298" s="27">
        <v>0</v>
      </c>
      <c r="J298" s="54" t="s">
        <v>717</v>
      </c>
      <c r="K298" s="8">
        <f t="shared" si="120"/>
        <v>1720.53</v>
      </c>
      <c r="L298" s="8">
        <f t="shared" si="121"/>
        <v>2125.54</v>
      </c>
    </row>
    <row r="299" spans="1:12" ht="28.5" x14ac:dyDescent="0.25">
      <c r="A299" s="5" t="s">
        <v>648</v>
      </c>
      <c r="B299" s="5" t="s">
        <v>186</v>
      </c>
      <c r="C299" s="5" t="s">
        <v>385</v>
      </c>
      <c r="D299" s="6" t="s">
        <v>187</v>
      </c>
      <c r="E299" s="10">
        <v>60.9</v>
      </c>
      <c r="F299" s="5">
        <v>60.9</v>
      </c>
      <c r="G299" s="5" t="s">
        <v>2</v>
      </c>
      <c r="H299" s="27">
        <v>17.02</v>
      </c>
      <c r="I299" s="27">
        <v>28.71</v>
      </c>
      <c r="J299" s="54">
        <v>45.73</v>
      </c>
      <c r="K299" s="8">
        <f t="shared" si="120"/>
        <v>2784.96</v>
      </c>
      <c r="L299" s="8">
        <f t="shared" si="121"/>
        <v>3440.54</v>
      </c>
    </row>
    <row r="300" spans="1:12" ht="28.5" x14ac:dyDescent="0.25">
      <c r="A300" s="5" t="s">
        <v>649</v>
      </c>
      <c r="B300" s="5" t="s">
        <v>188</v>
      </c>
      <c r="C300" s="5" t="s">
        <v>385</v>
      </c>
      <c r="D300" s="6" t="s">
        <v>189</v>
      </c>
      <c r="E300" s="10">
        <v>49.769999999999996</v>
      </c>
      <c r="F300" s="5">
        <v>49.77</v>
      </c>
      <c r="G300" s="5" t="s">
        <v>2</v>
      </c>
      <c r="H300" s="27">
        <v>17.399999999999999</v>
      </c>
      <c r="I300" s="27">
        <v>28.71</v>
      </c>
      <c r="J300" s="54">
        <v>46.11</v>
      </c>
      <c r="K300" s="8">
        <f t="shared" si="120"/>
        <v>2294.89</v>
      </c>
      <c r="L300" s="8">
        <f t="shared" si="121"/>
        <v>2835.11</v>
      </c>
    </row>
    <row r="301" spans="1:12" x14ac:dyDescent="0.25">
      <c r="A301" s="14"/>
      <c r="B301" s="24" t="s">
        <v>471</v>
      </c>
      <c r="C301" s="17"/>
      <c r="D301" s="17"/>
      <c r="E301" s="17"/>
      <c r="F301" s="17"/>
      <c r="G301" s="17"/>
      <c r="H301" s="17"/>
      <c r="I301" s="17"/>
      <c r="J301" s="53"/>
      <c r="K301" s="17"/>
      <c r="L301" s="18"/>
    </row>
    <row r="302" spans="1:12" ht="28.5" x14ac:dyDescent="0.25">
      <c r="A302" s="5" t="s">
        <v>649</v>
      </c>
      <c r="B302" s="5" t="s">
        <v>151</v>
      </c>
      <c r="C302" s="5" t="s">
        <v>385</v>
      </c>
      <c r="D302" s="6" t="s">
        <v>152</v>
      </c>
      <c r="E302" s="10">
        <v>40.32</v>
      </c>
      <c r="F302" s="5">
        <v>40.32</v>
      </c>
      <c r="G302" s="5" t="s">
        <v>2</v>
      </c>
      <c r="H302" s="7">
        <v>391.15</v>
      </c>
      <c r="I302" s="7">
        <v>64.75</v>
      </c>
      <c r="J302" s="54">
        <v>455.9</v>
      </c>
      <c r="K302" s="8">
        <f t="shared" si="120"/>
        <v>18381.89</v>
      </c>
      <c r="L302" s="8">
        <f t="shared" si="121"/>
        <v>22708.99</v>
      </c>
    </row>
    <row r="303" spans="1:12" ht="28.5" x14ac:dyDescent="0.25">
      <c r="A303" s="5" t="s">
        <v>650</v>
      </c>
      <c r="B303" s="5">
        <v>88020</v>
      </c>
      <c r="C303" s="5" t="s">
        <v>387</v>
      </c>
      <c r="D303" s="6" t="s">
        <v>391</v>
      </c>
      <c r="E303" s="10">
        <v>28</v>
      </c>
      <c r="F303" s="5">
        <v>28</v>
      </c>
      <c r="G303" s="5" t="s">
        <v>3</v>
      </c>
      <c r="H303" s="7">
        <v>0</v>
      </c>
      <c r="I303" s="7">
        <v>0</v>
      </c>
      <c r="J303" s="54">
        <v>52.74</v>
      </c>
      <c r="K303" s="8">
        <f t="shared" si="120"/>
        <v>1476.72</v>
      </c>
      <c r="L303" s="8">
        <f t="shared" si="121"/>
        <v>1824.34</v>
      </c>
    </row>
    <row r="304" spans="1:12" ht="28.5" x14ac:dyDescent="0.25">
      <c r="A304" s="5" t="s">
        <v>651</v>
      </c>
      <c r="B304" s="5">
        <v>88021</v>
      </c>
      <c r="C304" s="5" t="s">
        <v>387</v>
      </c>
      <c r="D304" s="6" t="s">
        <v>392</v>
      </c>
      <c r="E304" s="10">
        <v>28</v>
      </c>
      <c r="F304" s="5">
        <v>28</v>
      </c>
      <c r="G304" s="5" t="s">
        <v>0</v>
      </c>
      <c r="H304" s="7">
        <v>0</v>
      </c>
      <c r="I304" s="7">
        <v>0</v>
      </c>
      <c r="J304" s="54">
        <v>66.67</v>
      </c>
      <c r="K304" s="8">
        <f t="shared" ref="K304" si="132">ROUND(J304*F304,2)</f>
        <v>1866.76</v>
      </c>
      <c r="L304" s="8">
        <f t="shared" ref="L304" si="133">ROUND(K304*(1+B$9),2)</f>
        <v>2306.1999999999998</v>
      </c>
    </row>
    <row r="305" spans="1:12" ht="42.75" x14ac:dyDescent="0.25">
      <c r="A305" s="5" t="s">
        <v>652</v>
      </c>
      <c r="B305" s="5" t="s">
        <v>144</v>
      </c>
      <c r="C305" s="5" t="s">
        <v>385</v>
      </c>
      <c r="D305" s="6" t="s">
        <v>145</v>
      </c>
      <c r="E305" s="10">
        <v>47.327999999999996</v>
      </c>
      <c r="F305" s="5">
        <v>47.33</v>
      </c>
      <c r="G305" s="5" t="s">
        <v>2</v>
      </c>
      <c r="H305" s="27">
        <v>278.3</v>
      </c>
      <c r="I305" s="27">
        <v>0</v>
      </c>
      <c r="J305" s="54">
        <v>278.3</v>
      </c>
      <c r="K305" s="8">
        <f t="shared" ref="K305" si="134">ROUND(J305*F305,2)</f>
        <v>13171.94</v>
      </c>
      <c r="L305" s="8">
        <f t="shared" ref="L305" si="135">ROUND(K305*(1+B$9),2)</f>
        <v>16272.61</v>
      </c>
    </row>
    <row r="306" spans="1:12" ht="28.5" x14ac:dyDescent="0.25">
      <c r="A306" s="5" t="s">
        <v>654</v>
      </c>
      <c r="B306" s="5" t="s">
        <v>149</v>
      </c>
      <c r="C306" s="5" t="s">
        <v>385</v>
      </c>
      <c r="D306" s="6" t="s">
        <v>150</v>
      </c>
      <c r="E306" s="10">
        <v>54.85</v>
      </c>
      <c r="F306" s="5">
        <v>54.85</v>
      </c>
      <c r="G306" s="5" t="s">
        <v>2</v>
      </c>
      <c r="H306" s="27">
        <v>131.36000000000001</v>
      </c>
      <c r="I306" s="27">
        <v>9.39</v>
      </c>
      <c r="J306" s="54">
        <v>140.75</v>
      </c>
      <c r="K306" s="8">
        <f t="shared" si="120"/>
        <v>7720.14</v>
      </c>
      <c r="L306" s="8">
        <f t="shared" si="121"/>
        <v>9537.4599999999991</v>
      </c>
    </row>
    <row r="307" spans="1:12" ht="42.75" x14ac:dyDescent="0.25">
      <c r="A307" s="5" t="s">
        <v>655</v>
      </c>
      <c r="B307" s="5" t="s">
        <v>103</v>
      </c>
      <c r="C307" s="5" t="s">
        <v>385</v>
      </c>
      <c r="D307" s="6" t="s">
        <v>104</v>
      </c>
      <c r="E307" s="10">
        <v>352.5256</v>
      </c>
      <c r="F307" s="5">
        <v>352.53</v>
      </c>
      <c r="G307" s="5" t="s">
        <v>38</v>
      </c>
      <c r="H307" s="27">
        <v>14.53</v>
      </c>
      <c r="I307" s="27">
        <v>5.56</v>
      </c>
      <c r="J307" s="54">
        <v>20.09</v>
      </c>
      <c r="K307" s="8">
        <f t="shared" ref="K307" si="136">ROUND(J307*F307,2)</f>
        <v>7082.33</v>
      </c>
      <c r="L307" s="8">
        <f t="shared" ref="L307" si="137">ROUND(K307*(1+B$9),2)</f>
        <v>8749.51</v>
      </c>
    </row>
    <row r="308" spans="1:12" x14ac:dyDescent="0.25">
      <c r="A308" s="14" t="s">
        <v>473</v>
      </c>
      <c r="B308" s="41" t="s">
        <v>480</v>
      </c>
      <c r="C308" s="41"/>
      <c r="D308" s="41"/>
      <c r="E308" s="41"/>
      <c r="F308" s="41"/>
      <c r="G308" s="41"/>
      <c r="H308" s="41"/>
      <c r="I308" s="41"/>
      <c r="J308" s="50"/>
      <c r="K308" s="41"/>
      <c r="L308" s="23">
        <f>SUM(L309:L313)</f>
        <v>55784.499999999993</v>
      </c>
    </row>
    <row r="309" spans="1:12" ht="28.5" x14ac:dyDescent="0.25">
      <c r="A309" s="5" t="s">
        <v>657</v>
      </c>
      <c r="B309" s="5" t="s">
        <v>61</v>
      </c>
      <c r="C309" s="5" t="s">
        <v>385</v>
      </c>
      <c r="D309" s="6" t="s">
        <v>62</v>
      </c>
      <c r="E309" s="10">
        <v>19.380000000000003</v>
      </c>
      <c r="F309" s="5">
        <v>19.38</v>
      </c>
      <c r="G309" s="5" t="s">
        <v>4</v>
      </c>
      <c r="H309" s="7">
        <v>0</v>
      </c>
      <c r="I309" s="7">
        <v>48.68</v>
      </c>
      <c r="J309" s="54">
        <v>48.68</v>
      </c>
      <c r="K309" s="8">
        <f t="shared" ref="K309:K313" si="138">ROUND(J309*F309,2)</f>
        <v>943.42</v>
      </c>
      <c r="L309" s="8">
        <f t="shared" ref="L309:L313" si="139">ROUND(K309*(1+B$9),2)</f>
        <v>1165.5</v>
      </c>
    </row>
    <row r="310" spans="1:12" x14ac:dyDescent="0.25">
      <c r="A310" s="5" t="s">
        <v>658</v>
      </c>
      <c r="B310" s="5" t="s">
        <v>90</v>
      </c>
      <c r="C310" s="5" t="s">
        <v>385</v>
      </c>
      <c r="D310" s="6" t="s">
        <v>91</v>
      </c>
      <c r="E310" s="10">
        <v>19.380000000000003</v>
      </c>
      <c r="F310" s="5">
        <v>19.38</v>
      </c>
      <c r="G310" s="5" t="s">
        <v>4</v>
      </c>
      <c r="H310" s="7">
        <v>142.16</v>
      </c>
      <c r="I310" s="7">
        <v>29.21</v>
      </c>
      <c r="J310" s="54">
        <v>171.37</v>
      </c>
      <c r="K310" s="8">
        <f t="shared" si="138"/>
        <v>3321.15</v>
      </c>
      <c r="L310" s="8">
        <f t="shared" si="139"/>
        <v>4102.95</v>
      </c>
    </row>
    <row r="311" spans="1:12" ht="85.5" x14ac:dyDescent="0.25">
      <c r="A311" s="5" t="s">
        <v>659</v>
      </c>
      <c r="B311" s="5" t="s">
        <v>411</v>
      </c>
      <c r="C311" s="5" t="s">
        <v>396</v>
      </c>
      <c r="D311" s="6" t="s">
        <v>723</v>
      </c>
      <c r="E311" s="10">
        <v>387.6</v>
      </c>
      <c r="F311" s="5">
        <v>387.6</v>
      </c>
      <c r="G311" s="5" t="s">
        <v>2</v>
      </c>
      <c r="H311" s="7">
        <v>0</v>
      </c>
      <c r="I311" s="7">
        <v>0</v>
      </c>
      <c r="J311" s="54" t="s">
        <v>436</v>
      </c>
      <c r="K311" s="8">
        <f t="shared" si="138"/>
        <v>29473.1</v>
      </c>
      <c r="L311" s="8">
        <f t="shared" si="139"/>
        <v>36411.07</v>
      </c>
    </row>
    <row r="312" spans="1:12" ht="28.5" x14ac:dyDescent="0.25">
      <c r="A312" s="5" t="s">
        <v>660</v>
      </c>
      <c r="B312" s="5" t="s">
        <v>180</v>
      </c>
      <c r="C312" s="5" t="s">
        <v>385</v>
      </c>
      <c r="D312" s="6" t="s">
        <v>181</v>
      </c>
      <c r="E312" s="10">
        <v>387.6</v>
      </c>
      <c r="F312" s="5">
        <v>387.6</v>
      </c>
      <c r="G312" s="5" t="s">
        <v>2</v>
      </c>
      <c r="H312" s="7">
        <v>4.17</v>
      </c>
      <c r="I312" s="7">
        <v>20.57</v>
      </c>
      <c r="J312" s="54">
        <v>24.74</v>
      </c>
      <c r="K312" s="8">
        <f t="shared" si="138"/>
        <v>9589.2199999999993</v>
      </c>
      <c r="L312" s="8">
        <f t="shared" si="139"/>
        <v>11846.52</v>
      </c>
    </row>
    <row r="313" spans="1:12" ht="57" x14ac:dyDescent="0.25">
      <c r="A313" s="5" t="s">
        <v>661</v>
      </c>
      <c r="B313" s="5" t="s">
        <v>59</v>
      </c>
      <c r="C313" s="5" t="s">
        <v>385</v>
      </c>
      <c r="D313" s="6" t="s">
        <v>60</v>
      </c>
      <c r="E313" s="10">
        <v>19.380000000000003</v>
      </c>
      <c r="F313" s="5">
        <v>19.38</v>
      </c>
      <c r="G313" s="5" t="s">
        <v>4</v>
      </c>
      <c r="H313" s="7">
        <v>82.65</v>
      </c>
      <c r="I313" s="7">
        <v>11.68</v>
      </c>
      <c r="J313" s="54">
        <v>94.33</v>
      </c>
      <c r="K313" s="8">
        <f t="shared" si="138"/>
        <v>1828.12</v>
      </c>
      <c r="L313" s="8">
        <f t="shared" si="139"/>
        <v>2258.46</v>
      </c>
    </row>
    <row r="314" spans="1:12" x14ac:dyDescent="0.25">
      <c r="A314" s="14" t="s">
        <v>476</v>
      </c>
      <c r="B314" s="41" t="s">
        <v>477</v>
      </c>
      <c r="C314" s="41"/>
      <c r="D314" s="41"/>
      <c r="E314" s="41"/>
      <c r="F314" s="41"/>
      <c r="G314" s="41"/>
      <c r="H314" s="41"/>
      <c r="I314" s="41"/>
      <c r="J314" s="50"/>
      <c r="K314" s="41"/>
      <c r="L314" s="23">
        <f>SUM(L315:L321)</f>
        <v>61877.93</v>
      </c>
    </row>
    <row r="315" spans="1:12" ht="42.75" x14ac:dyDescent="0.25">
      <c r="A315" s="5" t="s">
        <v>662</v>
      </c>
      <c r="B315" s="5" t="s">
        <v>159</v>
      </c>
      <c r="C315" s="5" t="s">
        <v>385</v>
      </c>
      <c r="D315" s="6" t="s">
        <v>160</v>
      </c>
      <c r="E315" s="10">
        <v>14</v>
      </c>
      <c r="F315" s="5">
        <v>14</v>
      </c>
      <c r="G315" s="5" t="s">
        <v>0</v>
      </c>
      <c r="H315" s="7">
        <v>113.99</v>
      </c>
      <c r="I315" s="7">
        <v>12.95</v>
      </c>
      <c r="J315" s="54">
        <v>126.94</v>
      </c>
      <c r="K315" s="8">
        <f t="shared" ref="K315:K320" si="140">ROUND(J315*F315,2)</f>
        <v>1777.16</v>
      </c>
      <c r="L315" s="8">
        <f t="shared" ref="L315:L320" si="141">ROUND(K315*(1+B$9),2)</f>
        <v>2195.5</v>
      </c>
    </row>
    <row r="316" spans="1:12" ht="42.75" x14ac:dyDescent="0.25">
      <c r="A316" s="5" t="s">
        <v>663</v>
      </c>
      <c r="B316" s="5" t="s">
        <v>161</v>
      </c>
      <c r="C316" s="5" t="s">
        <v>385</v>
      </c>
      <c r="D316" s="6" t="s">
        <v>162</v>
      </c>
      <c r="E316" s="10">
        <v>12</v>
      </c>
      <c r="F316" s="5">
        <v>12</v>
      </c>
      <c r="G316" s="5" t="s">
        <v>0</v>
      </c>
      <c r="H316" s="7">
        <v>153.24</v>
      </c>
      <c r="I316" s="7">
        <v>12.95</v>
      </c>
      <c r="J316" s="54">
        <v>166.19</v>
      </c>
      <c r="K316" s="8">
        <f t="shared" si="140"/>
        <v>1994.28</v>
      </c>
      <c r="L316" s="8">
        <f t="shared" si="141"/>
        <v>2463.73</v>
      </c>
    </row>
    <row r="317" spans="1:12" ht="42.75" x14ac:dyDescent="0.25">
      <c r="A317" s="5" t="s">
        <v>664</v>
      </c>
      <c r="B317" s="5" t="s">
        <v>163</v>
      </c>
      <c r="C317" s="5" t="s">
        <v>385</v>
      </c>
      <c r="D317" s="6" t="s">
        <v>164</v>
      </c>
      <c r="E317" s="10">
        <v>3.6</v>
      </c>
      <c r="F317" s="5">
        <v>3.6</v>
      </c>
      <c r="G317" s="5" t="s">
        <v>3</v>
      </c>
      <c r="H317" s="7">
        <v>473.29</v>
      </c>
      <c r="I317" s="7">
        <v>0</v>
      </c>
      <c r="J317" s="54">
        <v>473.29</v>
      </c>
      <c r="K317" s="8">
        <f t="shared" si="140"/>
        <v>1703.84</v>
      </c>
      <c r="L317" s="8">
        <f t="shared" si="141"/>
        <v>2104.92</v>
      </c>
    </row>
    <row r="318" spans="1:12" ht="42.75" x14ac:dyDescent="0.25">
      <c r="A318" s="5" t="s">
        <v>665</v>
      </c>
      <c r="B318" s="5" t="s">
        <v>165</v>
      </c>
      <c r="C318" s="5" t="s">
        <v>385</v>
      </c>
      <c r="D318" s="6" t="s">
        <v>166</v>
      </c>
      <c r="E318" s="10">
        <v>2</v>
      </c>
      <c r="F318" s="5">
        <v>2</v>
      </c>
      <c r="G318" s="5" t="s">
        <v>2</v>
      </c>
      <c r="H318" s="7">
        <v>93.98</v>
      </c>
      <c r="I318" s="7">
        <v>15.38</v>
      </c>
      <c r="J318" s="54">
        <v>109.36</v>
      </c>
      <c r="K318" s="8">
        <f t="shared" si="140"/>
        <v>218.72</v>
      </c>
      <c r="L318" s="8">
        <f t="shared" si="141"/>
        <v>270.20999999999998</v>
      </c>
    </row>
    <row r="319" spans="1:12" ht="57" x14ac:dyDescent="0.25">
      <c r="A319" s="5" t="s">
        <v>666</v>
      </c>
      <c r="B319" s="5" t="s">
        <v>670</v>
      </c>
      <c r="C319" s="5" t="s">
        <v>604</v>
      </c>
      <c r="D319" s="6" t="s">
        <v>671</v>
      </c>
      <c r="E319" s="10">
        <v>19.309999999999999</v>
      </c>
      <c r="F319" s="5">
        <v>19.309999999999999</v>
      </c>
      <c r="G319" s="5" t="s">
        <v>3</v>
      </c>
      <c r="H319" s="7">
        <v>0</v>
      </c>
      <c r="I319" s="7">
        <v>0</v>
      </c>
      <c r="J319" s="54">
        <v>1029.3902439024391</v>
      </c>
      <c r="K319" s="8">
        <f t="shared" si="140"/>
        <v>19877.53</v>
      </c>
      <c r="L319" s="8">
        <f t="shared" si="141"/>
        <v>24556.7</v>
      </c>
    </row>
    <row r="320" spans="1:12" ht="42.75" x14ac:dyDescent="0.25">
      <c r="A320" s="5" t="s">
        <v>667</v>
      </c>
      <c r="B320" s="5" t="s">
        <v>672</v>
      </c>
      <c r="C320" s="5" t="s">
        <v>604</v>
      </c>
      <c r="D320" s="6" t="s">
        <v>673</v>
      </c>
      <c r="E320" s="10">
        <v>44.53</v>
      </c>
      <c r="F320" s="5">
        <v>44.53</v>
      </c>
      <c r="G320" s="5" t="s">
        <v>3</v>
      </c>
      <c r="H320" s="7">
        <v>0</v>
      </c>
      <c r="I320" s="7">
        <v>0</v>
      </c>
      <c r="J320" s="54">
        <v>547.05691056910564</v>
      </c>
      <c r="K320" s="8">
        <f t="shared" si="140"/>
        <v>24360.44</v>
      </c>
      <c r="L320" s="8">
        <f t="shared" si="141"/>
        <v>30094.89</v>
      </c>
    </row>
    <row r="321" spans="1:12" ht="42.75" x14ac:dyDescent="0.25">
      <c r="A321" s="5" t="s">
        <v>668</v>
      </c>
      <c r="B321" s="5" t="s">
        <v>167</v>
      </c>
      <c r="C321" s="5" t="s">
        <v>385</v>
      </c>
      <c r="D321" s="6" t="s">
        <v>168</v>
      </c>
      <c r="E321" s="10">
        <v>5</v>
      </c>
      <c r="F321" s="5">
        <v>5</v>
      </c>
      <c r="G321" s="5" t="s">
        <v>0</v>
      </c>
      <c r="H321" s="7">
        <v>27.19</v>
      </c>
      <c r="I321" s="7">
        <v>3.89</v>
      </c>
      <c r="J321" s="54">
        <v>31.08</v>
      </c>
      <c r="K321" s="8">
        <f t="shared" ref="K321" si="142">ROUND(J321*F321,2)</f>
        <v>155.4</v>
      </c>
      <c r="L321" s="8">
        <f t="shared" ref="L321" si="143">ROUND(K321*(1+B$9),2)</f>
        <v>191.98</v>
      </c>
    </row>
    <row r="322" spans="1:12" x14ac:dyDescent="0.25">
      <c r="A322" s="14" t="s">
        <v>481</v>
      </c>
      <c r="B322" s="41" t="s">
        <v>483</v>
      </c>
      <c r="C322" s="41"/>
      <c r="D322" s="41"/>
      <c r="E322" s="41"/>
      <c r="F322" s="41"/>
      <c r="G322" s="41"/>
      <c r="H322" s="41"/>
      <c r="I322" s="41"/>
      <c r="J322" s="50"/>
      <c r="K322" s="41"/>
      <c r="L322" s="23">
        <f>SUM(L323:L326)</f>
        <v>11524.470000000001</v>
      </c>
    </row>
    <row r="323" spans="1:12" ht="28.5" x14ac:dyDescent="0.25">
      <c r="A323" s="5" t="s">
        <v>641</v>
      </c>
      <c r="B323" s="5" t="s">
        <v>329</v>
      </c>
      <c r="C323" s="5" t="s">
        <v>385</v>
      </c>
      <c r="D323" s="6" t="s">
        <v>330</v>
      </c>
      <c r="E323" s="10">
        <v>1</v>
      </c>
      <c r="F323" s="5">
        <v>1</v>
      </c>
      <c r="G323" s="5" t="s">
        <v>0</v>
      </c>
      <c r="H323" s="27">
        <v>5003.62</v>
      </c>
      <c r="I323" s="27">
        <v>1603.56</v>
      </c>
      <c r="J323" s="54">
        <v>6607.18</v>
      </c>
      <c r="K323" s="8">
        <f t="shared" si="120"/>
        <v>6607.18</v>
      </c>
      <c r="L323" s="8">
        <f t="shared" si="121"/>
        <v>8162.51</v>
      </c>
    </row>
    <row r="324" spans="1:12" ht="28.5" x14ac:dyDescent="0.25">
      <c r="A324" s="5" t="s">
        <v>674</v>
      </c>
      <c r="B324" s="5" t="s">
        <v>339</v>
      </c>
      <c r="C324" s="5" t="s">
        <v>385</v>
      </c>
      <c r="D324" s="6" t="s">
        <v>340</v>
      </c>
      <c r="E324" s="10">
        <v>15</v>
      </c>
      <c r="F324" s="5">
        <v>15</v>
      </c>
      <c r="G324" s="5" t="s">
        <v>3</v>
      </c>
      <c r="H324" s="27">
        <v>111.06</v>
      </c>
      <c r="I324" s="27">
        <v>17.23</v>
      </c>
      <c r="J324" s="54">
        <v>128.29</v>
      </c>
      <c r="K324" s="8">
        <f t="shared" si="120"/>
        <v>1924.35</v>
      </c>
      <c r="L324" s="8">
        <f t="shared" si="121"/>
        <v>2377.34</v>
      </c>
    </row>
    <row r="325" spans="1:12" ht="42.75" x14ac:dyDescent="0.25">
      <c r="A325" s="5" t="s">
        <v>675</v>
      </c>
      <c r="B325" s="5" t="s">
        <v>171</v>
      </c>
      <c r="C325" s="5" t="s">
        <v>385</v>
      </c>
      <c r="D325" s="6" t="s">
        <v>172</v>
      </c>
      <c r="E325" s="10">
        <v>15</v>
      </c>
      <c r="F325" s="5">
        <v>15</v>
      </c>
      <c r="G325" s="5" t="s">
        <v>3</v>
      </c>
      <c r="H325" s="27">
        <v>47.3</v>
      </c>
      <c r="I325" s="27">
        <v>2.27</v>
      </c>
      <c r="J325" s="54">
        <v>49.57</v>
      </c>
      <c r="K325" s="8">
        <f t="shared" ref="K325" si="144">ROUND(J325*F325,2)</f>
        <v>743.55</v>
      </c>
      <c r="L325" s="8">
        <f t="shared" ref="L325" si="145">ROUND(K325*(1+B$9),2)</f>
        <v>918.58</v>
      </c>
    </row>
    <row r="326" spans="1:12" ht="28.5" x14ac:dyDescent="0.25">
      <c r="A326" s="5" t="s">
        <v>693</v>
      </c>
      <c r="B326" s="5" t="s">
        <v>155</v>
      </c>
      <c r="C326" s="5" t="s">
        <v>385</v>
      </c>
      <c r="D326" s="6" t="s">
        <v>156</v>
      </c>
      <c r="E326" s="10">
        <v>1</v>
      </c>
      <c r="F326" s="5">
        <v>1</v>
      </c>
      <c r="G326" s="5" t="s">
        <v>0</v>
      </c>
      <c r="H326" s="27">
        <v>53.46</v>
      </c>
      <c r="I326" s="27">
        <v>0</v>
      </c>
      <c r="J326" s="54">
        <v>53.46</v>
      </c>
      <c r="K326" s="8">
        <f t="shared" si="120"/>
        <v>53.46</v>
      </c>
      <c r="L326" s="8">
        <f t="shared" si="121"/>
        <v>66.040000000000006</v>
      </c>
    </row>
    <row r="327" spans="1:12" x14ac:dyDescent="0.25">
      <c r="A327" s="14" t="s">
        <v>482</v>
      </c>
      <c r="B327" s="41" t="s">
        <v>485</v>
      </c>
      <c r="C327" s="41"/>
      <c r="D327" s="41"/>
      <c r="E327" s="41"/>
      <c r="F327" s="41"/>
      <c r="G327" s="41"/>
      <c r="H327" s="41"/>
      <c r="I327" s="41"/>
      <c r="J327" s="50"/>
      <c r="K327" s="41"/>
      <c r="L327" s="23">
        <f>L328</f>
        <v>194.04</v>
      </c>
    </row>
    <row r="328" spans="1:12" x14ac:dyDescent="0.25">
      <c r="A328" s="5" t="s">
        <v>676</v>
      </c>
      <c r="B328" s="5" t="s">
        <v>190</v>
      </c>
      <c r="C328" s="5" t="s">
        <v>385</v>
      </c>
      <c r="D328" s="6" t="s">
        <v>677</v>
      </c>
      <c r="E328" s="10">
        <v>80.55</v>
      </c>
      <c r="F328" s="5">
        <v>80.55</v>
      </c>
      <c r="G328" s="5" t="s">
        <v>2</v>
      </c>
      <c r="H328" s="7">
        <v>0</v>
      </c>
      <c r="I328" s="7">
        <v>1.95</v>
      </c>
      <c r="J328" s="54">
        <v>1.95</v>
      </c>
      <c r="K328" s="8">
        <f t="shared" ref="K328:K330" si="146">ROUND(J328*F328,2)</f>
        <v>157.07</v>
      </c>
      <c r="L328" s="8">
        <f t="shared" ref="L328:L330" si="147">ROUND(K328*(1+B$9),2)</f>
        <v>194.04</v>
      </c>
    </row>
    <row r="329" spans="1:12" x14ac:dyDescent="0.25">
      <c r="A329" s="14" t="s">
        <v>484</v>
      </c>
      <c r="B329" s="41" t="s">
        <v>486</v>
      </c>
      <c r="C329" s="41"/>
      <c r="D329" s="41"/>
      <c r="E329" s="41"/>
      <c r="F329" s="41"/>
      <c r="G329" s="41"/>
      <c r="H329" s="41"/>
      <c r="I329" s="41"/>
      <c r="J329" s="50"/>
      <c r="K329" s="41"/>
      <c r="L329" s="23">
        <f>L330</f>
        <v>13135.55</v>
      </c>
    </row>
    <row r="330" spans="1:12" x14ac:dyDescent="0.25">
      <c r="A330" s="5" t="s">
        <v>669</v>
      </c>
      <c r="B330" s="5" t="s">
        <v>364</v>
      </c>
      <c r="C330" s="5" t="s">
        <v>385</v>
      </c>
      <c r="D330" s="6" t="s">
        <v>365</v>
      </c>
      <c r="E330" s="10">
        <v>780.09</v>
      </c>
      <c r="F330" s="5">
        <v>780.09</v>
      </c>
      <c r="G330" s="5" t="s">
        <v>2</v>
      </c>
      <c r="H330" s="7">
        <v>0</v>
      </c>
      <c r="I330" s="7">
        <v>13.63</v>
      </c>
      <c r="J330" s="54">
        <v>13.63</v>
      </c>
      <c r="K330" s="8">
        <f t="shared" si="146"/>
        <v>10632.63</v>
      </c>
      <c r="L330" s="8">
        <f t="shared" si="147"/>
        <v>13135.55</v>
      </c>
    </row>
    <row r="331" spans="1:12" x14ac:dyDescent="0.25">
      <c r="A331" s="39" t="s">
        <v>487</v>
      </c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23">
        <f>L333/(1+B9)</f>
        <v>1486190.424154121</v>
      </c>
    </row>
    <row r="332" spans="1:12" x14ac:dyDescent="0.25">
      <c r="A332" s="39" t="s">
        <v>488</v>
      </c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23">
        <f>L333-L331</f>
        <v>349849.22584588011</v>
      </c>
    </row>
    <row r="333" spans="1:12" x14ac:dyDescent="0.25">
      <c r="A333" s="39" t="s">
        <v>489</v>
      </c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23">
        <f>SUM(L14:L330)/2</f>
        <v>1836039.6500000011</v>
      </c>
    </row>
    <row r="334" spans="1:12" x14ac:dyDescent="0.25">
      <c r="A334" s="40" t="s">
        <v>605</v>
      </c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</row>
    <row r="335" spans="1:12" x14ac:dyDescent="0.25">
      <c r="A335" s="43" t="s">
        <v>815</v>
      </c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</row>
    <row r="336" spans="1:12" x14ac:dyDescent="0.25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</row>
    <row r="337" spans="1:12" x14ac:dyDescent="0.25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</row>
    <row r="338" spans="1:12" x14ac:dyDescent="0.25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</row>
    <row r="339" spans="1:12" x14ac:dyDescent="0.25">
      <c r="A339" s="45"/>
      <c r="B339" s="46"/>
      <c r="C339" s="46"/>
      <c r="D339" s="47"/>
      <c r="E339" s="48"/>
      <c r="F339" s="46"/>
      <c r="G339" s="46"/>
      <c r="H339" s="49"/>
      <c r="I339" s="49"/>
      <c r="J339" s="49"/>
      <c r="K339" s="46"/>
      <c r="L339" s="46"/>
    </row>
    <row r="340" spans="1:12" x14ac:dyDescent="0.25">
      <c r="A340" s="45"/>
      <c r="B340" s="46"/>
      <c r="C340" s="46"/>
      <c r="D340" s="47"/>
      <c r="E340" s="48"/>
      <c r="F340" s="46"/>
      <c r="G340" s="46"/>
      <c r="H340" s="49"/>
      <c r="I340" s="49"/>
      <c r="J340" s="49"/>
      <c r="K340" s="46"/>
      <c r="L340" s="46"/>
    </row>
    <row r="341" spans="1:12" x14ac:dyDescent="0.25">
      <c r="A341" s="45"/>
      <c r="B341" s="46"/>
      <c r="C341" s="46"/>
      <c r="D341" s="47"/>
      <c r="E341" s="48"/>
      <c r="F341" s="46"/>
      <c r="G341" s="46"/>
      <c r="H341" s="49"/>
      <c r="I341" s="49"/>
      <c r="J341" s="49"/>
      <c r="K341" s="46"/>
      <c r="L341" s="46"/>
    </row>
    <row r="342" spans="1:12" x14ac:dyDescent="0.25">
      <c r="A342" s="45"/>
      <c r="B342" s="46"/>
      <c r="C342" s="46"/>
      <c r="D342" s="47"/>
      <c r="E342" s="48"/>
      <c r="F342" s="46"/>
      <c r="G342" s="46"/>
      <c r="H342" s="49"/>
      <c r="I342" s="49"/>
      <c r="J342" s="49"/>
      <c r="K342" s="46"/>
      <c r="L342" s="46"/>
    </row>
    <row r="343" spans="1:12" x14ac:dyDescent="0.25">
      <c r="E343" s="11"/>
    </row>
    <row r="344" spans="1:12" x14ac:dyDescent="0.25">
      <c r="E344" s="11"/>
    </row>
    <row r="345" spans="1:12" x14ac:dyDescent="0.25">
      <c r="E345" s="11"/>
    </row>
    <row r="346" spans="1:12" x14ac:dyDescent="0.25">
      <c r="E346" s="11"/>
    </row>
    <row r="347" spans="1:12" x14ac:dyDescent="0.25">
      <c r="E347" s="11"/>
    </row>
    <row r="348" spans="1:12" x14ac:dyDescent="0.25">
      <c r="E348" s="11"/>
    </row>
    <row r="349" spans="1:12" x14ac:dyDescent="0.25">
      <c r="E349" s="11"/>
    </row>
    <row r="350" spans="1:12" x14ac:dyDescent="0.25">
      <c r="E350" s="11"/>
    </row>
    <row r="351" spans="1:12" x14ac:dyDescent="0.25">
      <c r="E351" s="11"/>
    </row>
    <row r="352" spans="1:12" x14ac:dyDescent="0.25">
      <c r="E352" s="11"/>
    </row>
    <row r="353" spans="5:5" x14ac:dyDescent="0.25">
      <c r="E353" s="11"/>
    </row>
    <row r="354" spans="5:5" x14ac:dyDescent="0.25">
      <c r="E354" s="11"/>
    </row>
    <row r="355" spans="5:5" x14ac:dyDescent="0.25">
      <c r="E355" s="11"/>
    </row>
    <row r="356" spans="5:5" x14ac:dyDescent="0.25">
      <c r="E356" s="11"/>
    </row>
    <row r="357" spans="5:5" x14ac:dyDescent="0.25">
      <c r="E357" s="11"/>
    </row>
    <row r="358" spans="5:5" x14ac:dyDescent="0.25">
      <c r="E358" s="11"/>
    </row>
    <row r="359" spans="5:5" x14ac:dyDescent="0.25">
      <c r="E359" s="11"/>
    </row>
    <row r="360" spans="5:5" x14ac:dyDescent="0.25">
      <c r="E360" s="11"/>
    </row>
    <row r="361" spans="5:5" x14ac:dyDescent="0.25">
      <c r="E361" s="11"/>
    </row>
    <row r="362" spans="5:5" x14ac:dyDescent="0.25">
      <c r="E362" s="11"/>
    </row>
    <row r="363" spans="5:5" x14ac:dyDescent="0.25">
      <c r="E363" s="11"/>
    </row>
    <row r="364" spans="5:5" x14ac:dyDescent="0.25">
      <c r="E364" s="11"/>
    </row>
    <row r="365" spans="5:5" x14ac:dyDescent="0.25">
      <c r="E365" s="11"/>
    </row>
    <row r="366" spans="5:5" x14ac:dyDescent="0.25">
      <c r="E366" s="11"/>
    </row>
    <row r="367" spans="5:5" x14ac:dyDescent="0.25">
      <c r="E367" s="11"/>
    </row>
    <row r="368" spans="5:5" x14ac:dyDescent="0.25">
      <c r="E368" s="11"/>
    </row>
    <row r="369" spans="5:5" x14ac:dyDescent="0.25">
      <c r="E369" s="11"/>
    </row>
    <row r="370" spans="5:5" x14ac:dyDescent="0.25">
      <c r="E370" s="11"/>
    </row>
    <row r="371" spans="5:5" x14ac:dyDescent="0.25">
      <c r="E371" s="11"/>
    </row>
    <row r="372" spans="5:5" x14ac:dyDescent="0.25">
      <c r="E372" s="11"/>
    </row>
    <row r="373" spans="5:5" x14ac:dyDescent="0.25">
      <c r="E373" s="11"/>
    </row>
    <row r="374" spans="5:5" x14ac:dyDescent="0.25">
      <c r="E374" s="11"/>
    </row>
    <row r="375" spans="5:5" x14ac:dyDescent="0.25">
      <c r="E375" s="11"/>
    </row>
    <row r="376" spans="5:5" x14ac:dyDescent="0.25">
      <c r="E376" s="11"/>
    </row>
    <row r="377" spans="5:5" x14ac:dyDescent="0.25">
      <c r="E377" s="11"/>
    </row>
    <row r="378" spans="5:5" x14ac:dyDescent="0.25">
      <c r="E378" s="11"/>
    </row>
    <row r="379" spans="5:5" x14ac:dyDescent="0.25">
      <c r="E379" s="11"/>
    </row>
    <row r="380" spans="5:5" x14ac:dyDescent="0.25">
      <c r="E380" s="11"/>
    </row>
    <row r="381" spans="5:5" x14ac:dyDescent="0.25">
      <c r="E381" s="11"/>
    </row>
    <row r="382" spans="5:5" x14ac:dyDescent="0.25">
      <c r="E382" s="11"/>
    </row>
    <row r="383" spans="5:5" x14ac:dyDescent="0.25">
      <c r="E383" s="11"/>
    </row>
    <row r="384" spans="5:5" x14ac:dyDescent="0.25">
      <c r="E384" s="11"/>
    </row>
    <row r="385" spans="5:5" x14ac:dyDescent="0.25">
      <c r="E385" s="11"/>
    </row>
    <row r="386" spans="5:5" x14ac:dyDescent="0.25">
      <c r="E386" s="11"/>
    </row>
    <row r="387" spans="5:5" x14ac:dyDescent="0.25">
      <c r="E387" s="11"/>
    </row>
    <row r="388" spans="5:5" x14ac:dyDescent="0.25">
      <c r="E388" s="11"/>
    </row>
    <row r="389" spans="5:5" x14ac:dyDescent="0.25">
      <c r="E389" s="11"/>
    </row>
    <row r="390" spans="5:5" x14ac:dyDescent="0.25">
      <c r="E390" s="11"/>
    </row>
    <row r="391" spans="5:5" x14ac:dyDescent="0.25">
      <c r="E391" s="11"/>
    </row>
    <row r="392" spans="5:5" x14ac:dyDescent="0.25">
      <c r="E392" s="11"/>
    </row>
    <row r="393" spans="5:5" x14ac:dyDescent="0.25">
      <c r="E393" s="11"/>
    </row>
    <row r="394" spans="5:5" x14ac:dyDescent="0.25">
      <c r="E394" s="11"/>
    </row>
    <row r="395" spans="5:5" x14ac:dyDescent="0.25">
      <c r="E395" s="11"/>
    </row>
    <row r="396" spans="5:5" x14ac:dyDescent="0.25">
      <c r="E396" s="11"/>
    </row>
    <row r="397" spans="5:5" x14ac:dyDescent="0.25">
      <c r="E397" s="11"/>
    </row>
    <row r="398" spans="5:5" x14ac:dyDescent="0.25">
      <c r="E398" s="11"/>
    </row>
    <row r="399" spans="5:5" x14ac:dyDescent="0.25">
      <c r="E399" s="11"/>
    </row>
    <row r="400" spans="5:5" x14ac:dyDescent="0.25">
      <c r="E400" s="11"/>
    </row>
    <row r="401" spans="5:5" x14ac:dyDescent="0.25">
      <c r="E401" s="11"/>
    </row>
    <row r="402" spans="5:5" x14ac:dyDescent="0.25">
      <c r="E402" s="11"/>
    </row>
    <row r="403" spans="5:5" x14ac:dyDescent="0.25">
      <c r="E403" s="11"/>
    </row>
    <row r="404" spans="5:5" x14ac:dyDescent="0.25">
      <c r="E404" s="11"/>
    </row>
    <row r="405" spans="5:5" x14ac:dyDescent="0.25">
      <c r="E405" s="11"/>
    </row>
    <row r="406" spans="5:5" x14ac:dyDescent="0.25">
      <c r="E406" s="11"/>
    </row>
    <row r="407" spans="5:5" x14ac:dyDescent="0.25">
      <c r="E407" s="11"/>
    </row>
    <row r="408" spans="5:5" x14ac:dyDescent="0.25">
      <c r="E408" s="11"/>
    </row>
    <row r="409" spans="5:5" x14ac:dyDescent="0.25">
      <c r="E409" s="11"/>
    </row>
    <row r="410" spans="5:5" x14ac:dyDescent="0.25">
      <c r="E410" s="11"/>
    </row>
    <row r="411" spans="5:5" x14ac:dyDescent="0.25">
      <c r="E411" s="11"/>
    </row>
    <row r="412" spans="5:5" x14ac:dyDescent="0.25">
      <c r="E412" s="11"/>
    </row>
    <row r="413" spans="5:5" x14ac:dyDescent="0.25">
      <c r="E413" s="11"/>
    </row>
    <row r="414" spans="5:5" x14ac:dyDescent="0.25">
      <c r="E414" s="11"/>
    </row>
    <row r="415" spans="5:5" x14ac:dyDescent="0.25">
      <c r="E415" s="11"/>
    </row>
    <row r="416" spans="5:5" x14ac:dyDescent="0.25">
      <c r="E416" s="11"/>
    </row>
    <row r="417" spans="5:5" x14ac:dyDescent="0.25">
      <c r="E417" s="11"/>
    </row>
    <row r="418" spans="5:5" x14ac:dyDescent="0.25">
      <c r="E418" s="11"/>
    </row>
    <row r="419" spans="5:5" x14ac:dyDescent="0.25">
      <c r="E419" s="11"/>
    </row>
    <row r="420" spans="5:5" x14ac:dyDescent="0.25">
      <c r="E420" s="11"/>
    </row>
    <row r="421" spans="5:5" x14ac:dyDescent="0.25">
      <c r="E421" s="11"/>
    </row>
    <row r="422" spans="5:5" x14ac:dyDescent="0.25">
      <c r="E422" s="11"/>
    </row>
    <row r="423" spans="5:5" x14ac:dyDescent="0.25">
      <c r="E423" s="11"/>
    </row>
    <row r="424" spans="5:5" x14ac:dyDescent="0.25">
      <c r="E424" s="11"/>
    </row>
    <row r="425" spans="5:5" x14ac:dyDescent="0.25">
      <c r="E425" s="11"/>
    </row>
    <row r="426" spans="5:5" x14ac:dyDescent="0.25">
      <c r="E426" s="11"/>
    </row>
    <row r="427" spans="5:5" x14ac:dyDescent="0.25">
      <c r="E427" s="11"/>
    </row>
    <row r="428" spans="5:5" x14ac:dyDescent="0.25">
      <c r="E428" s="11"/>
    </row>
    <row r="429" spans="5:5" x14ac:dyDescent="0.25">
      <c r="E429" s="11"/>
    </row>
    <row r="430" spans="5:5" x14ac:dyDescent="0.25">
      <c r="E430" s="11"/>
    </row>
    <row r="431" spans="5:5" x14ac:dyDescent="0.25">
      <c r="E431" s="11"/>
    </row>
    <row r="432" spans="5:5" x14ac:dyDescent="0.25">
      <c r="E432" s="11"/>
    </row>
    <row r="433" spans="5:5" x14ac:dyDescent="0.25">
      <c r="E433" s="11"/>
    </row>
    <row r="434" spans="5:5" x14ac:dyDescent="0.25">
      <c r="E434" s="11"/>
    </row>
    <row r="435" spans="5:5" x14ac:dyDescent="0.25">
      <c r="E435" s="11"/>
    </row>
    <row r="436" spans="5:5" x14ac:dyDescent="0.25">
      <c r="E436" s="11"/>
    </row>
    <row r="437" spans="5:5" x14ac:dyDescent="0.25">
      <c r="E437" s="11"/>
    </row>
    <row r="438" spans="5:5" x14ac:dyDescent="0.25">
      <c r="E438" s="11"/>
    </row>
    <row r="439" spans="5:5" x14ac:dyDescent="0.25">
      <c r="E439" s="11"/>
    </row>
    <row r="440" spans="5:5" x14ac:dyDescent="0.25">
      <c r="E440" s="11"/>
    </row>
    <row r="441" spans="5:5" x14ac:dyDescent="0.25">
      <c r="E441" s="11"/>
    </row>
    <row r="442" spans="5:5" x14ac:dyDescent="0.25">
      <c r="E442" s="11"/>
    </row>
    <row r="443" spans="5:5" x14ac:dyDescent="0.25">
      <c r="E443" s="11"/>
    </row>
    <row r="444" spans="5:5" x14ac:dyDescent="0.25">
      <c r="E444" s="11"/>
    </row>
    <row r="445" spans="5:5" x14ac:dyDescent="0.25">
      <c r="E445" s="11"/>
    </row>
    <row r="446" spans="5:5" x14ac:dyDescent="0.25">
      <c r="E446" s="11"/>
    </row>
    <row r="447" spans="5:5" x14ac:dyDescent="0.25">
      <c r="E447" s="11"/>
    </row>
    <row r="448" spans="5:5" x14ac:dyDescent="0.25">
      <c r="E448" s="11"/>
    </row>
    <row r="449" spans="5:5" x14ac:dyDescent="0.25">
      <c r="E449" s="11"/>
    </row>
    <row r="450" spans="5:5" x14ac:dyDescent="0.25">
      <c r="E450" s="11"/>
    </row>
    <row r="451" spans="5:5" x14ac:dyDescent="0.25">
      <c r="E451" s="11"/>
    </row>
    <row r="452" spans="5:5" x14ac:dyDescent="0.25">
      <c r="E452" s="11"/>
    </row>
    <row r="453" spans="5:5" x14ac:dyDescent="0.25">
      <c r="E453" s="11"/>
    </row>
    <row r="454" spans="5:5" x14ac:dyDescent="0.25">
      <c r="E454" s="11"/>
    </row>
    <row r="455" spans="5:5" x14ac:dyDescent="0.25">
      <c r="E455" s="11"/>
    </row>
    <row r="456" spans="5:5" x14ac:dyDescent="0.25">
      <c r="E456" s="11"/>
    </row>
    <row r="457" spans="5:5" x14ac:dyDescent="0.25">
      <c r="E457" s="11"/>
    </row>
    <row r="458" spans="5:5" x14ac:dyDescent="0.25">
      <c r="E458" s="11"/>
    </row>
    <row r="459" spans="5:5" x14ac:dyDescent="0.25">
      <c r="E459" s="11"/>
    </row>
    <row r="460" spans="5:5" x14ac:dyDescent="0.25">
      <c r="E460" s="11"/>
    </row>
    <row r="461" spans="5:5" x14ac:dyDescent="0.25">
      <c r="E461" s="11"/>
    </row>
    <row r="462" spans="5:5" x14ac:dyDescent="0.25">
      <c r="E462" s="11"/>
    </row>
    <row r="463" spans="5:5" x14ac:dyDescent="0.25">
      <c r="E463" s="11"/>
    </row>
    <row r="464" spans="5:5" x14ac:dyDescent="0.25">
      <c r="E464" s="11"/>
    </row>
    <row r="465" spans="5:5" x14ac:dyDescent="0.25">
      <c r="E465" s="11"/>
    </row>
    <row r="466" spans="5:5" x14ac:dyDescent="0.25">
      <c r="E466" s="11"/>
    </row>
    <row r="467" spans="5:5" x14ac:dyDescent="0.25">
      <c r="E467" s="11"/>
    </row>
    <row r="468" spans="5:5" x14ac:dyDescent="0.25">
      <c r="E468" s="11"/>
    </row>
    <row r="469" spans="5:5" x14ac:dyDescent="0.25">
      <c r="E469" s="11"/>
    </row>
    <row r="470" spans="5:5" x14ac:dyDescent="0.25">
      <c r="E470" s="11"/>
    </row>
    <row r="471" spans="5:5" x14ac:dyDescent="0.25">
      <c r="E471" s="11"/>
    </row>
    <row r="472" spans="5:5" x14ac:dyDescent="0.25">
      <c r="E472" s="11"/>
    </row>
    <row r="473" spans="5:5" x14ac:dyDescent="0.25">
      <c r="E473" s="11"/>
    </row>
    <row r="474" spans="5:5" x14ac:dyDescent="0.25">
      <c r="E474" s="11"/>
    </row>
    <row r="475" spans="5:5" x14ac:dyDescent="0.25">
      <c r="E475" s="11"/>
    </row>
    <row r="476" spans="5:5" x14ac:dyDescent="0.25">
      <c r="E476" s="11"/>
    </row>
    <row r="477" spans="5:5" x14ac:dyDescent="0.25">
      <c r="E477" s="11"/>
    </row>
    <row r="478" spans="5:5" x14ac:dyDescent="0.25">
      <c r="E478" s="11"/>
    </row>
    <row r="479" spans="5:5" x14ac:dyDescent="0.25">
      <c r="E479" s="11"/>
    </row>
    <row r="480" spans="5:5" x14ac:dyDescent="0.25">
      <c r="E480" s="11"/>
    </row>
    <row r="481" spans="5:5" x14ac:dyDescent="0.25">
      <c r="E481" s="11"/>
    </row>
    <row r="482" spans="5:5" x14ac:dyDescent="0.25">
      <c r="E482" s="11"/>
    </row>
    <row r="483" spans="5:5" x14ac:dyDescent="0.25">
      <c r="E483" s="11"/>
    </row>
    <row r="484" spans="5:5" x14ac:dyDescent="0.25">
      <c r="E484" s="11"/>
    </row>
    <row r="485" spans="5:5" x14ac:dyDescent="0.25">
      <c r="E485" s="11"/>
    </row>
    <row r="486" spans="5:5" x14ac:dyDescent="0.25">
      <c r="E486" s="11"/>
    </row>
    <row r="487" spans="5:5" x14ac:dyDescent="0.25">
      <c r="E487" s="11"/>
    </row>
    <row r="488" spans="5:5" x14ac:dyDescent="0.25">
      <c r="E488" s="11"/>
    </row>
    <row r="489" spans="5:5" x14ac:dyDescent="0.25">
      <c r="E489" s="11"/>
    </row>
    <row r="490" spans="5:5" x14ac:dyDescent="0.25">
      <c r="E490" s="11"/>
    </row>
    <row r="491" spans="5:5" x14ac:dyDescent="0.25">
      <c r="E491" s="11"/>
    </row>
    <row r="492" spans="5:5" x14ac:dyDescent="0.25">
      <c r="E492" s="11"/>
    </row>
    <row r="493" spans="5:5" x14ac:dyDescent="0.25">
      <c r="E493" s="11"/>
    </row>
    <row r="494" spans="5:5" x14ac:dyDescent="0.25">
      <c r="E494" s="11"/>
    </row>
    <row r="495" spans="5:5" x14ac:dyDescent="0.25">
      <c r="E495" s="11"/>
    </row>
    <row r="496" spans="5:5" x14ac:dyDescent="0.25">
      <c r="E496" s="11"/>
    </row>
    <row r="497" spans="5:5" x14ac:dyDescent="0.25">
      <c r="E497" s="11"/>
    </row>
    <row r="498" spans="5:5" x14ac:dyDescent="0.25">
      <c r="E498" s="11"/>
    </row>
    <row r="499" spans="5:5" x14ac:dyDescent="0.25">
      <c r="E499" s="11"/>
    </row>
    <row r="500" spans="5:5" x14ac:dyDescent="0.25">
      <c r="E500" s="11"/>
    </row>
    <row r="501" spans="5:5" x14ac:dyDescent="0.25">
      <c r="E501" s="11"/>
    </row>
    <row r="502" spans="5:5" x14ac:dyDescent="0.25">
      <c r="E502" s="11"/>
    </row>
    <row r="503" spans="5:5" x14ac:dyDescent="0.25">
      <c r="E503" s="11"/>
    </row>
    <row r="504" spans="5:5" x14ac:dyDescent="0.25">
      <c r="E504" s="11"/>
    </row>
    <row r="505" spans="5:5" x14ac:dyDescent="0.25">
      <c r="E505" s="11"/>
    </row>
    <row r="506" spans="5:5" x14ac:dyDescent="0.25">
      <c r="E506" s="11"/>
    </row>
    <row r="507" spans="5:5" x14ac:dyDescent="0.25">
      <c r="E507" s="11"/>
    </row>
    <row r="508" spans="5:5" x14ac:dyDescent="0.25">
      <c r="E508" s="11"/>
    </row>
    <row r="509" spans="5:5" x14ac:dyDescent="0.25">
      <c r="E509" s="11"/>
    </row>
    <row r="510" spans="5:5" x14ac:dyDescent="0.25">
      <c r="E510" s="11"/>
    </row>
    <row r="511" spans="5:5" x14ac:dyDescent="0.25">
      <c r="E511" s="11"/>
    </row>
    <row r="512" spans="5:5" x14ac:dyDescent="0.25">
      <c r="E512" s="11"/>
    </row>
    <row r="513" spans="5:5" x14ac:dyDescent="0.25">
      <c r="E513" s="11"/>
    </row>
    <row r="514" spans="5:5" x14ac:dyDescent="0.25">
      <c r="E514" s="11"/>
    </row>
    <row r="515" spans="5:5" x14ac:dyDescent="0.25">
      <c r="E515" s="11"/>
    </row>
    <row r="516" spans="5:5" x14ac:dyDescent="0.25">
      <c r="E516" s="11"/>
    </row>
    <row r="517" spans="5:5" x14ac:dyDescent="0.25">
      <c r="E517" s="11"/>
    </row>
    <row r="518" spans="5:5" x14ac:dyDescent="0.25">
      <c r="E518" s="11"/>
    </row>
    <row r="519" spans="5:5" x14ac:dyDescent="0.25">
      <c r="E519" s="11"/>
    </row>
    <row r="520" spans="5:5" x14ac:dyDescent="0.25">
      <c r="E520" s="11"/>
    </row>
    <row r="521" spans="5:5" x14ac:dyDescent="0.25">
      <c r="E521" s="11"/>
    </row>
    <row r="522" spans="5:5" x14ac:dyDescent="0.25">
      <c r="E522" s="11"/>
    </row>
    <row r="523" spans="5:5" x14ac:dyDescent="0.25">
      <c r="E523" s="11"/>
    </row>
    <row r="524" spans="5:5" x14ac:dyDescent="0.25">
      <c r="E524" s="11"/>
    </row>
    <row r="525" spans="5:5" x14ac:dyDescent="0.25">
      <c r="E525" s="11"/>
    </row>
    <row r="526" spans="5:5" x14ac:dyDescent="0.25">
      <c r="E526" s="11"/>
    </row>
    <row r="527" spans="5:5" x14ac:dyDescent="0.25">
      <c r="E527" s="11"/>
    </row>
    <row r="528" spans="5:5" x14ac:dyDescent="0.25">
      <c r="E528" s="11"/>
    </row>
    <row r="529" spans="5:5" x14ac:dyDescent="0.25">
      <c r="E529" s="11"/>
    </row>
    <row r="530" spans="5:5" x14ac:dyDescent="0.25">
      <c r="E530" s="11"/>
    </row>
    <row r="531" spans="5:5" x14ac:dyDescent="0.25">
      <c r="E531" s="11"/>
    </row>
    <row r="532" spans="5:5" x14ac:dyDescent="0.25">
      <c r="E532" s="11"/>
    </row>
    <row r="533" spans="5:5" x14ac:dyDescent="0.25">
      <c r="E533" s="11"/>
    </row>
    <row r="534" spans="5:5" x14ac:dyDescent="0.25">
      <c r="E534" s="11"/>
    </row>
    <row r="535" spans="5:5" x14ac:dyDescent="0.25">
      <c r="E535" s="11"/>
    </row>
    <row r="536" spans="5:5" x14ac:dyDescent="0.25">
      <c r="E536" s="11"/>
    </row>
    <row r="537" spans="5:5" x14ac:dyDescent="0.25">
      <c r="E537" s="11"/>
    </row>
    <row r="538" spans="5:5" x14ac:dyDescent="0.25">
      <c r="E538" s="11"/>
    </row>
    <row r="539" spans="5:5" x14ac:dyDescent="0.25">
      <c r="E539" s="11"/>
    </row>
    <row r="540" spans="5:5" x14ac:dyDescent="0.25">
      <c r="E540" s="11"/>
    </row>
    <row r="541" spans="5:5" x14ac:dyDescent="0.25">
      <c r="E541" s="11"/>
    </row>
    <row r="542" spans="5:5" x14ac:dyDescent="0.25">
      <c r="E542" s="11"/>
    </row>
    <row r="543" spans="5:5" x14ac:dyDescent="0.25">
      <c r="E543" s="11"/>
    </row>
    <row r="544" spans="5:5" x14ac:dyDescent="0.25">
      <c r="E544" s="11"/>
    </row>
    <row r="545" spans="5:5" x14ac:dyDescent="0.25">
      <c r="E545" s="11"/>
    </row>
    <row r="546" spans="5:5" x14ac:dyDescent="0.25">
      <c r="E546" s="11"/>
    </row>
    <row r="547" spans="5:5" x14ac:dyDescent="0.25">
      <c r="E547" s="11"/>
    </row>
    <row r="548" spans="5:5" x14ac:dyDescent="0.25">
      <c r="E548" s="11"/>
    </row>
    <row r="549" spans="5:5" x14ac:dyDescent="0.25">
      <c r="E549" s="11"/>
    </row>
    <row r="550" spans="5:5" x14ac:dyDescent="0.25">
      <c r="E550" s="11"/>
    </row>
    <row r="551" spans="5:5" x14ac:dyDescent="0.25">
      <c r="E551" s="11"/>
    </row>
    <row r="552" spans="5:5" x14ac:dyDescent="0.25">
      <c r="E552" s="11"/>
    </row>
    <row r="553" spans="5:5" x14ac:dyDescent="0.25">
      <c r="E553" s="11"/>
    </row>
    <row r="554" spans="5:5" x14ac:dyDescent="0.25">
      <c r="E554" s="11"/>
    </row>
    <row r="555" spans="5:5" x14ac:dyDescent="0.25">
      <c r="E555" s="11"/>
    </row>
    <row r="556" spans="5:5" x14ac:dyDescent="0.25">
      <c r="E556" s="11"/>
    </row>
    <row r="557" spans="5:5" x14ac:dyDescent="0.25">
      <c r="E557" s="11"/>
    </row>
    <row r="558" spans="5:5" x14ac:dyDescent="0.25">
      <c r="E558" s="11"/>
    </row>
    <row r="559" spans="5:5" x14ac:dyDescent="0.25">
      <c r="E559" s="11"/>
    </row>
    <row r="560" spans="5:5" x14ac:dyDescent="0.25">
      <c r="E560" s="11"/>
    </row>
    <row r="561" spans="5:5" x14ac:dyDescent="0.25">
      <c r="E561" s="11"/>
    </row>
    <row r="562" spans="5:5" x14ac:dyDescent="0.25">
      <c r="E562" s="11"/>
    </row>
    <row r="563" spans="5:5" x14ac:dyDescent="0.25">
      <c r="E563" s="11"/>
    </row>
    <row r="564" spans="5:5" x14ac:dyDescent="0.25">
      <c r="E564" s="11"/>
    </row>
    <row r="565" spans="5:5" x14ac:dyDescent="0.25">
      <c r="E565" s="11"/>
    </row>
    <row r="566" spans="5:5" x14ac:dyDescent="0.25">
      <c r="E566" s="11"/>
    </row>
    <row r="567" spans="5:5" x14ac:dyDescent="0.25">
      <c r="E567" s="11"/>
    </row>
    <row r="568" spans="5:5" x14ac:dyDescent="0.25">
      <c r="E568" s="11"/>
    </row>
    <row r="569" spans="5:5" x14ac:dyDescent="0.25">
      <c r="E569" s="11"/>
    </row>
    <row r="570" spans="5:5" x14ac:dyDescent="0.25">
      <c r="E570" s="11"/>
    </row>
    <row r="571" spans="5:5" x14ac:dyDescent="0.25">
      <c r="E571" s="11"/>
    </row>
    <row r="572" spans="5:5" x14ac:dyDescent="0.25">
      <c r="E572" s="11"/>
    </row>
    <row r="573" spans="5:5" x14ac:dyDescent="0.25">
      <c r="E573" s="11"/>
    </row>
    <row r="574" spans="5:5" x14ac:dyDescent="0.25">
      <c r="E574" s="11"/>
    </row>
    <row r="575" spans="5:5" x14ac:dyDescent="0.25">
      <c r="E575" s="11"/>
    </row>
    <row r="576" spans="5:5" x14ac:dyDescent="0.25">
      <c r="E576" s="11"/>
    </row>
    <row r="577" spans="5:5" x14ac:dyDescent="0.25">
      <c r="E577" s="11"/>
    </row>
    <row r="578" spans="5:5" x14ac:dyDescent="0.25">
      <c r="E578" s="11"/>
    </row>
    <row r="579" spans="5:5" x14ac:dyDescent="0.25">
      <c r="E579" s="11"/>
    </row>
    <row r="580" spans="5:5" x14ac:dyDescent="0.25">
      <c r="E580" s="11"/>
    </row>
    <row r="581" spans="5:5" x14ac:dyDescent="0.25">
      <c r="E581" s="11"/>
    </row>
    <row r="582" spans="5:5" x14ac:dyDescent="0.25">
      <c r="E582" s="11"/>
    </row>
    <row r="583" spans="5:5" x14ac:dyDescent="0.25">
      <c r="E583" s="11"/>
    </row>
    <row r="584" spans="5:5" x14ac:dyDescent="0.25">
      <c r="E584" s="11"/>
    </row>
    <row r="585" spans="5:5" x14ac:dyDescent="0.25">
      <c r="E585" s="11"/>
    </row>
    <row r="586" spans="5:5" x14ac:dyDescent="0.25">
      <c r="E586" s="11"/>
    </row>
    <row r="587" spans="5:5" x14ac:dyDescent="0.25">
      <c r="E587" s="11"/>
    </row>
    <row r="588" spans="5:5" x14ac:dyDescent="0.25">
      <c r="E588" s="11"/>
    </row>
    <row r="589" spans="5:5" x14ac:dyDescent="0.25">
      <c r="E589" s="11"/>
    </row>
    <row r="590" spans="5:5" x14ac:dyDescent="0.25">
      <c r="E590" s="11"/>
    </row>
    <row r="591" spans="5:5" x14ac:dyDescent="0.25">
      <c r="E591" s="11"/>
    </row>
    <row r="592" spans="5:5" x14ac:dyDescent="0.25">
      <c r="E592" s="11"/>
    </row>
    <row r="593" spans="5:5" x14ac:dyDescent="0.25">
      <c r="E593" s="11"/>
    </row>
    <row r="594" spans="5:5" x14ac:dyDescent="0.25">
      <c r="E594" s="11"/>
    </row>
    <row r="595" spans="5:5" x14ac:dyDescent="0.25">
      <c r="E595" s="11"/>
    </row>
    <row r="596" spans="5:5" x14ac:dyDescent="0.25">
      <c r="E596" s="11"/>
    </row>
    <row r="597" spans="5:5" x14ac:dyDescent="0.25">
      <c r="E597" s="11"/>
    </row>
    <row r="598" spans="5:5" x14ac:dyDescent="0.25">
      <c r="E598" s="11"/>
    </row>
    <row r="599" spans="5:5" x14ac:dyDescent="0.25">
      <c r="E599" s="11"/>
    </row>
    <row r="600" spans="5:5" x14ac:dyDescent="0.25">
      <c r="E600" s="11"/>
    </row>
    <row r="601" spans="5:5" x14ac:dyDescent="0.25">
      <c r="E601" s="11"/>
    </row>
    <row r="602" spans="5:5" x14ac:dyDescent="0.25">
      <c r="E602" s="11"/>
    </row>
    <row r="603" spans="5:5" x14ac:dyDescent="0.25">
      <c r="E603" s="11"/>
    </row>
    <row r="604" spans="5:5" x14ac:dyDescent="0.25">
      <c r="E604" s="11"/>
    </row>
    <row r="605" spans="5:5" x14ac:dyDescent="0.25">
      <c r="E605" s="11"/>
    </row>
    <row r="606" spans="5:5" x14ac:dyDescent="0.25">
      <c r="E606" s="11"/>
    </row>
    <row r="607" spans="5:5" x14ac:dyDescent="0.25">
      <c r="E607" s="11"/>
    </row>
    <row r="608" spans="5:5" x14ac:dyDescent="0.25">
      <c r="E608" s="11"/>
    </row>
    <row r="609" spans="5:5" x14ac:dyDescent="0.25">
      <c r="E609" s="11"/>
    </row>
    <row r="610" spans="5:5" x14ac:dyDescent="0.25">
      <c r="E610" s="11"/>
    </row>
    <row r="611" spans="5:5" x14ac:dyDescent="0.25">
      <c r="E611" s="11"/>
    </row>
    <row r="612" spans="5:5" x14ac:dyDescent="0.25">
      <c r="E612" s="11"/>
    </row>
    <row r="613" spans="5:5" x14ac:dyDescent="0.25">
      <c r="E613" s="11"/>
    </row>
    <row r="614" spans="5:5" x14ac:dyDescent="0.25">
      <c r="E614" s="11"/>
    </row>
    <row r="615" spans="5:5" x14ac:dyDescent="0.25">
      <c r="E615" s="11"/>
    </row>
    <row r="616" spans="5:5" x14ac:dyDescent="0.25">
      <c r="E616" s="11"/>
    </row>
    <row r="617" spans="5:5" x14ac:dyDescent="0.25">
      <c r="E617" s="11"/>
    </row>
    <row r="618" spans="5:5" x14ac:dyDescent="0.25">
      <c r="E618" s="11"/>
    </row>
    <row r="619" spans="5:5" x14ac:dyDescent="0.25">
      <c r="E619" s="11"/>
    </row>
    <row r="620" spans="5:5" x14ac:dyDescent="0.25">
      <c r="E620" s="11"/>
    </row>
    <row r="621" spans="5:5" x14ac:dyDescent="0.25">
      <c r="E621" s="11"/>
    </row>
    <row r="622" spans="5:5" x14ac:dyDescent="0.25">
      <c r="E622" s="11"/>
    </row>
    <row r="623" spans="5:5" x14ac:dyDescent="0.25">
      <c r="E623" s="11"/>
    </row>
    <row r="624" spans="5:5" x14ac:dyDescent="0.25">
      <c r="E624" s="11"/>
    </row>
    <row r="625" spans="5:5" x14ac:dyDescent="0.25">
      <c r="E625" s="11"/>
    </row>
    <row r="626" spans="5:5" x14ac:dyDescent="0.25">
      <c r="E626" s="11"/>
    </row>
    <row r="627" spans="5:5" x14ac:dyDescent="0.25">
      <c r="E627" s="11"/>
    </row>
    <row r="628" spans="5:5" x14ac:dyDescent="0.25">
      <c r="E628" s="11"/>
    </row>
    <row r="629" spans="5:5" x14ac:dyDescent="0.25">
      <c r="E629" s="11"/>
    </row>
    <row r="630" spans="5:5" x14ac:dyDescent="0.25">
      <c r="E630" s="11"/>
    </row>
    <row r="631" spans="5:5" x14ac:dyDescent="0.25">
      <c r="E631" s="11"/>
    </row>
    <row r="632" spans="5:5" x14ac:dyDescent="0.25">
      <c r="E632" s="11"/>
    </row>
    <row r="633" spans="5:5" x14ac:dyDescent="0.25">
      <c r="E633" s="11"/>
    </row>
    <row r="634" spans="5:5" x14ac:dyDescent="0.25">
      <c r="E634" s="11"/>
    </row>
    <row r="635" spans="5:5" x14ac:dyDescent="0.25">
      <c r="E635" s="11"/>
    </row>
    <row r="636" spans="5:5" x14ac:dyDescent="0.25">
      <c r="E636" s="11"/>
    </row>
    <row r="637" spans="5:5" x14ac:dyDescent="0.25">
      <c r="E637" s="11"/>
    </row>
    <row r="638" spans="5:5" x14ac:dyDescent="0.25">
      <c r="E638" s="11"/>
    </row>
    <row r="639" spans="5:5" x14ac:dyDescent="0.25">
      <c r="E639" s="11"/>
    </row>
    <row r="640" spans="5:5" x14ac:dyDescent="0.25">
      <c r="E640" s="11"/>
    </row>
    <row r="641" spans="5:5" x14ac:dyDescent="0.25">
      <c r="E641" s="11"/>
    </row>
    <row r="642" spans="5:5" x14ac:dyDescent="0.25">
      <c r="E642" s="11"/>
    </row>
    <row r="643" spans="5:5" x14ac:dyDescent="0.25">
      <c r="E643" s="11"/>
    </row>
    <row r="644" spans="5:5" x14ac:dyDescent="0.25">
      <c r="E644" s="11"/>
    </row>
    <row r="645" spans="5:5" x14ac:dyDescent="0.25">
      <c r="E645" s="11"/>
    </row>
    <row r="646" spans="5:5" x14ac:dyDescent="0.25">
      <c r="E646" s="11"/>
    </row>
    <row r="647" spans="5:5" x14ac:dyDescent="0.25">
      <c r="E647" s="11"/>
    </row>
    <row r="648" spans="5:5" x14ac:dyDescent="0.25">
      <c r="E648" s="11"/>
    </row>
    <row r="649" spans="5:5" x14ac:dyDescent="0.25">
      <c r="E649" s="11"/>
    </row>
    <row r="650" spans="5:5" x14ac:dyDescent="0.25">
      <c r="E650" s="11"/>
    </row>
    <row r="651" spans="5:5" x14ac:dyDescent="0.25">
      <c r="E651" s="11"/>
    </row>
    <row r="652" spans="5:5" x14ac:dyDescent="0.25">
      <c r="E652" s="11"/>
    </row>
    <row r="653" spans="5:5" x14ac:dyDescent="0.25">
      <c r="E653" s="11"/>
    </row>
    <row r="654" spans="5:5" x14ac:dyDescent="0.25">
      <c r="E654" s="11"/>
    </row>
    <row r="655" spans="5:5" x14ac:dyDescent="0.25">
      <c r="E655" s="11"/>
    </row>
    <row r="656" spans="5:5" x14ac:dyDescent="0.25">
      <c r="E656" s="11"/>
    </row>
    <row r="657" spans="5:5" x14ac:dyDescent="0.25">
      <c r="E657" s="11"/>
    </row>
    <row r="658" spans="5:5" x14ac:dyDescent="0.25">
      <c r="E658" s="11"/>
    </row>
    <row r="659" spans="5:5" x14ac:dyDescent="0.25">
      <c r="E659" s="11"/>
    </row>
    <row r="660" spans="5:5" x14ac:dyDescent="0.25">
      <c r="E660" s="11"/>
    </row>
    <row r="661" spans="5:5" x14ac:dyDescent="0.25">
      <c r="E661" s="11"/>
    </row>
    <row r="662" spans="5:5" x14ac:dyDescent="0.25">
      <c r="E662" s="11"/>
    </row>
    <row r="663" spans="5:5" x14ac:dyDescent="0.25">
      <c r="E663" s="11"/>
    </row>
    <row r="664" spans="5:5" x14ac:dyDescent="0.25">
      <c r="E664" s="11"/>
    </row>
    <row r="665" spans="5:5" x14ac:dyDescent="0.25">
      <c r="E665" s="11"/>
    </row>
    <row r="666" spans="5:5" x14ac:dyDescent="0.25">
      <c r="E666" s="11"/>
    </row>
    <row r="667" spans="5:5" x14ac:dyDescent="0.25">
      <c r="E667" s="11"/>
    </row>
    <row r="668" spans="5:5" x14ac:dyDescent="0.25">
      <c r="E668" s="11"/>
    </row>
    <row r="669" spans="5:5" x14ac:dyDescent="0.25">
      <c r="E669" s="11"/>
    </row>
    <row r="670" spans="5:5" x14ac:dyDescent="0.25">
      <c r="E670" s="11"/>
    </row>
    <row r="671" spans="5:5" x14ac:dyDescent="0.25">
      <c r="E671" s="11"/>
    </row>
    <row r="672" spans="5:5" x14ac:dyDescent="0.25">
      <c r="E672" s="11"/>
    </row>
    <row r="673" spans="5:5" x14ac:dyDescent="0.25">
      <c r="E673" s="11"/>
    </row>
    <row r="674" spans="5:5" x14ac:dyDescent="0.25">
      <c r="E674" s="11"/>
    </row>
    <row r="675" spans="5:5" x14ac:dyDescent="0.25">
      <c r="E675" s="11"/>
    </row>
    <row r="676" spans="5:5" x14ac:dyDescent="0.25">
      <c r="E676" s="11"/>
    </row>
    <row r="677" spans="5:5" x14ac:dyDescent="0.25">
      <c r="E677" s="11"/>
    </row>
    <row r="678" spans="5:5" x14ac:dyDescent="0.25">
      <c r="E678" s="11"/>
    </row>
    <row r="679" spans="5:5" x14ac:dyDescent="0.25">
      <c r="E679" s="11"/>
    </row>
    <row r="680" spans="5:5" x14ac:dyDescent="0.25">
      <c r="E680" s="11"/>
    </row>
    <row r="681" spans="5:5" x14ac:dyDescent="0.25">
      <c r="E681" s="11"/>
    </row>
    <row r="682" spans="5:5" x14ac:dyDescent="0.25">
      <c r="E682" s="11"/>
    </row>
    <row r="683" spans="5:5" x14ac:dyDescent="0.25">
      <c r="E683" s="11"/>
    </row>
    <row r="684" spans="5:5" x14ac:dyDescent="0.25">
      <c r="E684" s="11"/>
    </row>
    <row r="685" spans="5:5" x14ac:dyDescent="0.25">
      <c r="E685" s="11"/>
    </row>
    <row r="686" spans="5:5" x14ac:dyDescent="0.25">
      <c r="E686" s="11"/>
    </row>
    <row r="687" spans="5:5" x14ac:dyDescent="0.25">
      <c r="E687" s="11"/>
    </row>
    <row r="688" spans="5:5" x14ac:dyDescent="0.25">
      <c r="E688" s="11"/>
    </row>
    <row r="689" spans="5:5" x14ac:dyDescent="0.25">
      <c r="E689" s="11"/>
    </row>
    <row r="690" spans="5:5" x14ac:dyDescent="0.25">
      <c r="E690" s="11"/>
    </row>
    <row r="691" spans="5:5" x14ac:dyDescent="0.25">
      <c r="E691" s="11"/>
    </row>
    <row r="692" spans="5:5" x14ac:dyDescent="0.25">
      <c r="E692" s="11"/>
    </row>
    <row r="693" spans="5:5" x14ac:dyDescent="0.25">
      <c r="E693" s="11"/>
    </row>
    <row r="694" spans="5:5" x14ac:dyDescent="0.25">
      <c r="E694" s="11"/>
    </row>
    <row r="695" spans="5:5" x14ac:dyDescent="0.25">
      <c r="E695" s="11"/>
    </row>
    <row r="696" spans="5:5" x14ac:dyDescent="0.25">
      <c r="E696" s="11"/>
    </row>
    <row r="697" spans="5:5" x14ac:dyDescent="0.25">
      <c r="E697" s="11"/>
    </row>
    <row r="698" spans="5:5" x14ac:dyDescent="0.25">
      <c r="E698" s="11"/>
    </row>
    <row r="699" spans="5:5" x14ac:dyDescent="0.25">
      <c r="E699" s="11"/>
    </row>
    <row r="700" spans="5:5" x14ac:dyDescent="0.25">
      <c r="E700" s="11"/>
    </row>
    <row r="701" spans="5:5" x14ac:dyDescent="0.25">
      <c r="E701" s="11"/>
    </row>
    <row r="702" spans="5:5" x14ac:dyDescent="0.25">
      <c r="E702" s="11"/>
    </row>
    <row r="703" spans="5:5" x14ac:dyDescent="0.25">
      <c r="E703" s="11"/>
    </row>
    <row r="704" spans="5:5" x14ac:dyDescent="0.25">
      <c r="E704" s="11"/>
    </row>
    <row r="705" spans="5:5" x14ac:dyDescent="0.25">
      <c r="E705" s="11"/>
    </row>
    <row r="706" spans="5:5" x14ac:dyDescent="0.25">
      <c r="E706" s="11"/>
    </row>
    <row r="707" spans="5:5" x14ac:dyDescent="0.25">
      <c r="E707" s="11"/>
    </row>
    <row r="708" spans="5:5" x14ac:dyDescent="0.25">
      <c r="E708" s="11"/>
    </row>
    <row r="709" spans="5:5" x14ac:dyDescent="0.25">
      <c r="E709" s="11"/>
    </row>
    <row r="710" spans="5:5" x14ac:dyDescent="0.25">
      <c r="E710" s="11"/>
    </row>
    <row r="711" spans="5:5" x14ac:dyDescent="0.25">
      <c r="E711" s="11"/>
    </row>
    <row r="712" spans="5:5" x14ac:dyDescent="0.25">
      <c r="E712" s="11"/>
    </row>
    <row r="713" spans="5:5" x14ac:dyDescent="0.25">
      <c r="E713" s="11"/>
    </row>
    <row r="714" spans="5:5" x14ac:dyDescent="0.25">
      <c r="E714" s="11"/>
    </row>
    <row r="715" spans="5:5" x14ac:dyDescent="0.25">
      <c r="E715" s="11"/>
    </row>
    <row r="716" spans="5:5" x14ac:dyDescent="0.25">
      <c r="E716" s="11"/>
    </row>
    <row r="717" spans="5:5" x14ac:dyDescent="0.25">
      <c r="E717" s="11"/>
    </row>
    <row r="718" spans="5:5" x14ac:dyDescent="0.25">
      <c r="E718" s="11"/>
    </row>
    <row r="719" spans="5:5" x14ac:dyDescent="0.25">
      <c r="E719" s="11"/>
    </row>
    <row r="720" spans="5:5" x14ac:dyDescent="0.25">
      <c r="E720" s="11"/>
    </row>
    <row r="721" spans="5:5" x14ac:dyDescent="0.25">
      <c r="E721" s="11"/>
    </row>
    <row r="722" spans="5:5" x14ac:dyDescent="0.25">
      <c r="E722" s="11"/>
    </row>
    <row r="723" spans="5:5" x14ac:dyDescent="0.25">
      <c r="E723" s="11"/>
    </row>
    <row r="724" spans="5:5" x14ac:dyDescent="0.25">
      <c r="E724" s="11"/>
    </row>
    <row r="725" spans="5:5" x14ac:dyDescent="0.25">
      <c r="E725" s="11"/>
    </row>
    <row r="726" spans="5:5" x14ac:dyDescent="0.25">
      <c r="E726" s="11"/>
    </row>
    <row r="727" spans="5:5" x14ac:dyDescent="0.25">
      <c r="E727" s="11"/>
    </row>
    <row r="728" spans="5:5" x14ac:dyDescent="0.25">
      <c r="E728" s="11"/>
    </row>
    <row r="729" spans="5:5" x14ac:dyDescent="0.25">
      <c r="E729" s="11"/>
    </row>
    <row r="730" spans="5:5" x14ac:dyDescent="0.25">
      <c r="E730" s="11"/>
    </row>
    <row r="731" spans="5:5" x14ac:dyDescent="0.25">
      <c r="E731" s="11"/>
    </row>
    <row r="732" spans="5:5" x14ac:dyDescent="0.25">
      <c r="E732" s="11"/>
    </row>
    <row r="733" spans="5:5" x14ac:dyDescent="0.25">
      <c r="E733" s="11"/>
    </row>
    <row r="734" spans="5:5" x14ac:dyDescent="0.25">
      <c r="E734" s="11"/>
    </row>
    <row r="735" spans="5:5" x14ac:dyDescent="0.25">
      <c r="E735" s="11"/>
    </row>
    <row r="736" spans="5:5" x14ac:dyDescent="0.25">
      <c r="E736" s="11"/>
    </row>
    <row r="737" spans="5:5" x14ac:dyDescent="0.25">
      <c r="E737" s="11"/>
    </row>
    <row r="738" spans="5:5" x14ac:dyDescent="0.25">
      <c r="E738" s="11"/>
    </row>
    <row r="739" spans="5:5" x14ac:dyDescent="0.25">
      <c r="E739" s="11"/>
    </row>
    <row r="740" spans="5:5" x14ac:dyDescent="0.25">
      <c r="E740" s="11"/>
    </row>
    <row r="741" spans="5:5" x14ac:dyDescent="0.25">
      <c r="E741" s="11"/>
    </row>
    <row r="742" spans="5:5" x14ac:dyDescent="0.25">
      <c r="E742" s="11"/>
    </row>
    <row r="743" spans="5:5" x14ac:dyDescent="0.25">
      <c r="E743" s="11"/>
    </row>
    <row r="744" spans="5:5" x14ac:dyDescent="0.25">
      <c r="E744" s="11"/>
    </row>
    <row r="745" spans="5:5" x14ac:dyDescent="0.25">
      <c r="E745" s="11"/>
    </row>
    <row r="746" spans="5:5" x14ac:dyDescent="0.25">
      <c r="E746" s="11"/>
    </row>
    <row r="747" spans="5:5" x14ac:dyDescent="0.25">
      <c r="E747" s="11"/>
    </row>
    <row r="748" spans="5:5" x14ac:dyDescent="0.25">
      <c r="E748" s="11"/>
    </row>
    <row r="749" spans="5:5" x14ac:dyDescent="0.25">
      <c r="E749" s="11"/>
    </row>
    <row r="750" spans="5:5" x14ac:dyDescent="0.25">
      <c r="E750" s="11"/>
    </row>
    <row r="751" spans="5:5" x14ac:dyDescent="0.25">
      <c r="E751" s="11"/>
    </row>
    <row r="752" spans="5:5" x14ac:dyDescent="0.25">
      <c r="E752" s="11"/>
    </row>
    <row r="753" spans="5:5" x14ac:dyDescent="0.25">
      <c r="E753" s="11"/>
    </row>
    <row r="754" spans="5:5" x14ac:dyDescent="0.25">
      <c r="E754" s="11"/>
    </row>
    <row r="755" spans="5:5" x14ac:dyDescent="0.25">
      <c r="E755" s="11"/>
    </row>
    <row r="756" spans="5:5" x14ac:dyDescent="0.25">
      <c r="E756" s="11"/>
    </row>
    <row r="757" spans="5:5" x14ac:dyDescent="0.25">
      <c r="E757" s="11"/>
    </row>
    <row r="758" spans="5:5" x14ac:dyDescent="0.25">
      <c r="E758" s="11"/>
    </row>
    <row r="759" spans="5:5" x14ac:dyDescent="0.25">
      <c r="E759" s="11"/>
    </row>
    <row r="760" spans="5:5" x14ac:dyDescent="0.25">
      <c r="E760" s="11"/>
    </row>
    <row r="761" spans="5:5" x14ac:dyDescent="0.25">
      <c r="E761" s="11"/>
    </row>
    <row r="762" spans="5:5" x14ac:dyDescent="0.25">
      <c r="E762" s="11"/>
    </row>
    <row r="763" spans="5:5" x14ac:dyDescent="0.25">
      <c r="E763" s="11"/>
    </row>
    <row r="764" spans="5:5" x14ac:dyDescent="0.25">
      <c r="E764" s="11"/>
    </row>
    <row r="765" spans="5:5" x14ac:dyDescent="0.25">
      <c r="E765" s="11"/>
    </row>
    <row r="766" spans="5:5" x14ac:dyDescent="0.25">
      <c r="E766" s="11"/>
    </row>
    <row r="767" spans="5:5" x14ac:dyDescent="0.25">
      <c r="E767" s="11"/>
    </row>
    <row r="768" spans="5:5" x14ac:dyDescent="0.25">
      <c r="E768" s="11"/>
    </row>
    <row r="769" spans="5:5" x14ac:dyDescent="0.25">
      <c r="E769" s="11"/>
    </row>
    <row r="770" spans="5:5" x14ac:dyDescent="0.25">
      <c r="E770" s="11"/>
    </row>
    <row r="771" spans="5:5" x14ac:dyDescent="0.25">
      <c r="E771" s="11"/>
    </row>
    <row r="772" spans="5:5" x14ac:dyDescent="0.25">
      <c r="E772" s="11"/>
    </row>
    <row r="773" spans="5:5" x14ac:dyDescent="0.25">
      <c r="E773" s="11"/>
    </row>
    <row r="774" spans="5:5" x14ac:dyDescent="0.25">
      <c r="E774" s="11"/>
    </row>
    <row r="775" spans="5:5" x14ac:dyDescent="0.25">
      <c r="E775" s="11"/>
    </row>
    <row r="776" spans="5:5" x14ac:dyDescent="0.25">
      <c r="E776" s="11"/>
    </row>
    <row r="777" spans="5:5" x14ac:dyDescent="0.25">
      <c r="E777" s="11"/>
    </row>
    <row r="778" spans="5:5" x14ac:dyDescent="0.25">
      <c r="E778" s="11"/>
    </row>
    <row r="779" spans="5:5" x14ac:dyDescent="0.25">
      <c r="E779" s="11"/>
    </row>
    <row r="780" spans="5:5" x14ac:dyDescent="0.25">
      <c r="E780" s="11"/>
    </row>
    <row r="781" spans="5:5" x14ac:dyDescent="0.25">
      <c r="E781" s="11"/>
    </row>
    <row r="782" spans="5:5" x14ac:dyDescent="0.25">
      <c r="E782" s="11"/>
    </row>
    <row r="783" spans="5:5" x14ac:dyDescent="0.25">
      <c r="E783" s="11"/>
    </row>
    <row r="784" spans="5:5" x14ac:dyDescent="0.25">
      <c r="E784" s="11"/>
    </row>
    <row r="785" spans="5:5" x14ac:dyDescent="0.25">
      <c r="E785" s="11"/>
    </row>
    <row r="786" spans="5:5" x14ac:dyDescent="0.25">
      <c r="E786" s="11"/>
    </row>
    <row r="787" spans="5:5" x14ac:dyDescent="0.25">
      <c r="E787" s="11"/>
    </row>
    <row r="788" spans="5:5" x14ac:dyDescent="0.25">
      <c r="E788" s="11"/>
    </row>
    <row r="789" spans="5:5" x14ac:dyDescent="0.25">
      <c r="E789" s="11"/>
    </row>
    <row r="790" spans="5:5" x14ac:dyDescent="0.25">
      <c r="E790" s="11"/>
    </row>
    <row r="791" spans="5:5" x14ac:dyDescent="0.25">
      <c r="E791" s="11"/>
    </row>
    <row r="792" spans="5:5" x14ac:dyDescent="0.25">
      <c r="E792" s="11"/>
    </row>
    <row r="793" spans="5:5" x14ac:dyDescent="0.25">
      <c r="E793" s="11"/>
    </row>
    <row r="794" spans="5:5" x14ac:dyDescent="0.25">
      <c r="E794" s="11"/>
    </row>
    <row r="795" spans="5:5" x14ac:dyDescent="0.25">
      <c r="E795" s="11"/>
    </row>
    <row r="796" spans="5:5" x14ac:dyDescent="0.25">
      <c r="E796" s="11"/>
    </row>
    <row r="797" spans="5:5" x14ac:dyDescent="0.25">
      <c r="E797" s="11"/>
    </row>
    <row r="798" spans="5:5" x14ac:dyDescent="0.25">
      <c r="E798" s="11"/>
    </row>
    <row r="799" spans="5:5" x14ac:dyDescent="0.25">
      <c r="E799" s="11"/>
    </row>
    <row r="800" spans="5:5" x14ac:dyDescent="0.25">
      <c r="E800" s="11"/>
    </row>
    <row r="801" spans="5:5" x14ac:dyDescent="0.25">
      <c r="E801" s="11"/>
    </row>
    <row r="802" spans="5:5" x14ac:dyDescent="0.25">
      <c r="E802" s="11"/>
    </row>
    <row r="803" spans="5:5" x14ac:dyDescent="0.25">
      <c r="E803" s="11"/>
    </row>
    <row r="804" spans="5:5" x14ac:dyDescent="0.25">
      <c r="E804" s="11"/>
    </row>
    <row r="805" spans="5:5" x14ac:dyDescent="0.25">
      <c r="E805" s="11"/>
    </row>
    <row r="806" spans="5:5" x14ac:dyDescent="0.25">
      <c r="E806" s="11"/>
    </row>
    <row r="807" spans="5:5" x14ac:dyDescent="0.25">
      <c r="E807" s="11"/>
    </row>
    <row r="808" spans="5:5" x14ac:dyDescent="0.25">
      <c r="E808" s="11"/>
    </row>
    <row r="809" spans="5:5" x14ac:dyDescent="0.25">
      <c r="E809" s="11"/>
    </row>
    <row r="810" spans="5:5" x14ac:dyDescent="0.25">
      <c r="E810" s="11"/>
    </row>
    <row r="811" spans="5:5" x14ac:dyDescent="0.25">
      <c r="E811" s="11"/>
    </row>
    <row r="812" spans="5:5" x14ac:dyDescent="0.25">
      <c r="E812" s="11"/>
    </row>
    <row r="813" spans="5:5" x14ac:dyDescent="0.25">
      <c r="E813" s="11"/>
    </row>
    <row r="814" spans="5:5" x14ac:dyDescent="0.25">
      <c r="E814" s="11"/>
    </row>
    <row r="815" spans="5:5" x14ac:dyDescent="0.25">
      <c r="E815" s="11"/>
    </row>
    <row r="816" spans="5:5" x14ac:dyDescent="0.25">
      <c r="E816" s="11"/>
    </row>
    <row r="817" spans="5:5" x14ac:dyDescent="0.25">
      <c r="E817" s="11"/>
    </row>
    <row r="818" spans="5:5" x14ac:dyDescent="0.25">
      <c r="E818" s="11"/>
    </row>
    <row r="819" spans="5:5" x14ac:dyDescent="0.25">
      <c r="E819" s="11"/>
    </row>
    <row r="820" spans="5:5" x14ac:dyDescent="0.25">
      <c r="E820" s="11"/>
    </row>
    <row r="821" spans="5:5" x14ac:dyDescent="0.25">
      <c r="E821" s="11"/>
    </row>
    <row r="822" spans="5:5" x14ac:dyDescent="0.25">
      <c r="E822" s="11"/>
    </row>
    <row r="823" spans="5:5" x14ac:dyDescent="0.25">
      <c r="E823" s="11"/>
    </row>
    <row r="824" spans="5:5" x14ac:dyDescent="0.25">
      <c r="E824" s="11"/>
    </row>
    <row r="825" spans="5:5" x14ac:dyDescent="0.25">
      <c r="E825" s="11"/>
    </row>
    <row r="826" spans="5:5" x14ac:dyDescent="0.25">
      <c r="E826" s="11"/>
    </row>
    <row r="827" spans="5:5" x14ac:dyDescent="0.25">
      <c r="E827" s="11"/>
    </row>
    <row r="828" spans="5:5" x14ac:dyDescent="0.25">
      <c r="E828" s="11"/>
    </row>
    <row r="829" spans="5:5" x14ac:dyDescent="0.25">
      <c r="E829" s="11"/>
    </row>
    <row r="830" spans="5:5" x14ac:dyDescent="0.25">
      <c r="E830" s="11"/>
    </row>
    <row r="831" spans="5:5" x14ac:dyDescent="0.25">
      <c r="E831" s="11"/>
    </row>
    <row r="832" spans="5:5" x14ac:dyDescent="0.25">
      <c r="E832" s="11"/>
    </row>
    <row r="833" spans="5:5" x14ac:dyDescent="0.25">
      <c r="E833" s="11"/>
    </row>
    <row r="834" spans="5:5" x14ac:dyDescent="0.25">
      <c r="E834" s="11"/>
    </row>
    <row r="835" spans="5:5" x14ac:dyDescent="0.25">
      <c r="E835" s="11"/>
    </row>
    <row r="836" spans="5:5" x14ac:dyDescent="0.25">
      <c r="E836" s="11"/>
    </row>
    <row r="837" spans="5:5" x14ac:dyDescent="0.25">
      <c r="E837" s="11"/>
    </row>
    <row r="838" spans="5:5" x14ac:dyDescent="0.25">
      <c r="E838" s="11"/>
    </row>
    <row r="839" spans="5:5" x14ac:dyDescent="0.25">
      <c r="E839" s="11"/>
    </row>
    <row r="840" spans="5:5" x14ac:dyDescent="0.25">
      <c r="E840" s="11"/>
    </row>
    <row r="841" spans="5:5" x14ac:dyDescent="0.25">
      <c r="E841" s="11"/>
    </row>
    <row r="842" spans="5:5" x14ac:dyDescent="0.25">
      <c r="E842" s="11"/>
    </row>
    <row r="843" spans="5:5" x14ac:dyDescent="0.25">
      <c r="E843" s="11"/>
    </row>
    <row r="844" spans="5:5" x14ac:dyDescent="0.25">
      <c r="E844" s="11"/>
    </row>
    <row r="845" spans="5:5" x14ac:dyDescent="0.25">
      <c r="E845" s="11"/>
    </row>
    <row r="846" spans="5:5" x14ac:dyDescent="0.25">
      <c r="E846" s="11"/>
    </row>
    <row r="847" spans="5:5" x14ac:dyDescent="0.25">
      <c r="E847" s="11"/>
    </row>
    <row r="848" spans="5:5" x14ac:dyDescent="0.25">
      <c r="E848" s="11"/>
    </row>
    <row r="849" spans="5:5" x14ac:dyDescent="0.25">
      <c r="E849" s="11"/>
    </row>
    <row r="850" spans="5:5" x14ac:dyDescent="0.25">
      <c r="E850" s="11"/>
    </row>
    <row r="851" spans="5:5" x14ac:dyDescent="0.25">
      <c r="E851" s="11"/>
    </row>
    <row r="852" spans="5:5" x14ac:dyDescent="0.25">
      <c r="E852" s="11"/>
    </row>
    <row r="853" spans="5:5" x14ac:dyDescent="0.25">
      <c r="E853" s="11"/>
    </row>
    <row r="854" spans="5:5" x14ac:dyDescent="0.25">
      <c r="E854" s="11"/>
    </row>
    <row r="855" spans="5:5" x14ac:dyDescent="0.25">
      <c r="E855" s="11"/>
    </row>
    <row r="856" spans="5:5" x14ac:dyDescent="0.25">
      <c r="E856" s="11"/>
    </row>
    <row r="857" spans="5:5" x14ac:dyDescent="0.25">
      <c r="E857" s="11"/>
    </row>
    <row r="858" spans="5:5" x14ac:dyDescent="0.25">
      <c r="E858" s="11"/>
    </row>
    <row r="859" spans="5:5" x14ac:dyDescent="0.25">
      <c r="E859" s="11"/>
    </row>
    <row r="860" spans="5:5" x14ac:dyDescent="0.25">
      <c r="E860" s="11"/>
    </row>
    <row r="861" spans="5:5" x14ac:dyDescent="0.25">
      <c r="E861" s="11"/>
    </row>
    <row r="862" spans="5:5" x14ac:dyDescent="0.25">
      <c r="E862" s="11"/>
    </row>
    <row r="863" spans="5:5" x14ac:dyDescent="0.25">
      <c r="E863" s="11"/>
    </row>
    <row r="864" spans="5:5" x14ac:dyDescent="0.25">
      <c r="E864" s="11"/>
    </row>
    <row r="865" spans="5:5" x14ac:dyDescent="0.25">
      <c r="E865" s="11"/>
    </row>
    <row r="866" spans="5:5" x14ac:dyDescent="0.25">
      <c r="E866" s="11"/>
    </row>
    <row r="867" spans="5:5" x14ac:dyDescent="0.25">
      <c r="E867" s="11"/>
    </row>
    <row r="868" spans="5:5" x14ac:dyDescent="0.25">
      <c r="E868" s="11"/>
    </row>
    <row r="869" spans="5:5" x14ac:dyDescent="0.25">
      <c r="E869" s="11"/>
    </row>
    <row r="870" spans="5:5" x14ac:dyDescent="0.25">
      <c r="E870" s="11"/>
    </row>
    <row r="871" spans="5:5" x14ac:dyDescent="0.25">
      <c r="E871" s="11"/>
    </row>
    <row r="872" spans="5:5" x14ac:dyDescent="0.25">
      <c r="E872" s="11"/>
    </row>
    <row r="873" spans="5:5" x14ac:dyDescent="0.25">
      <c r="E873" s="11"/>
    </row>
    <row r="874" spans="5:5" x14ac:dyDescent="0.25">
      <c r="E874" s="11"/>
    </row>
    <row r="875" spans="5:5" x14ac:dyDescent="0.25">
      <c r="E875" s="11"/>
    </row>
    <row r="876" spans="5:5" x14ac:dyDescent="0.25">
      <c r="E876" s="11"/>
    </row>
    <row r="877" spans="5:5" x14ac:dyDescent="0.25">
      <c r="E877" s="11"/>
    </row>
    <row r="878" spans="5:5" x14ac:dyDescent="0.25">
      <c r="E878" s="11"/>
    </row>
    <row r="879" spans="5:5" x14ac:dyDescent="0.25">
      <c r="E879" s="11"/>
    </row>
    <row r="880" spans="5:5" x14ac:dyDescent="0.25">
      <c r="E880" s="11"/>
    </row>
    <row r="881" spans="5:5" x14ac:dyDescent="0.25">
      <c r="E881" s="11"/>
    </row>
    <row r="882" spans="5:5" x14ac:dyDescent="0.25">
      <c r="E882" s="11"/>
    </row>
    <row r="883" spans="5:5" x14ac:dyDescent="0.25">
      <c r="E883" s="11"/>
    </row>
    <row r="884" spans="5:5" x14ac:dyDescent="0.25">
      <c r="E884" s="11"/>
    </row>
    <row r="885" spans="5:5" x14ac:dyDescent="0.25">
      <c r="E885" s="11"/>
    </row>
    <row r="886" spans="5:5" x14ac:dyDescent="0.25">
      <c r="E886" s="11"/>
    </row>
    <row r="887" spans="5:5" x14ac:dyDescent="0.25">
      <c r="E887" s="11"/>
    </row>
    <row r="888" spans="5:5" x14ac:dyDescent="0.25">
      <c r="E888" s="11"/>
    </row>
    <row r="889" spans="5:5" x14ac:dyDescent="0.25">
      <c r="E889" s="11"/>
    </row>
    <row r="890" spans="5:5" x14ac:dyDescent="0.25">
      <c r="E890" s="11"/>
    </row>
    <row r="891" spans="5:5" x14ac:dyDescent="0.25">
      <c r="E891" s="11"/>
    </row>
    <row r="892" spans="5:5" x14ac:dyDescent="0.25">
      <c r="E892" s="11"/>
    </row>
    <row r="893" spans="5:5" x14ac:dyDescent="0.25">
      <c r="E893" s="11"/>
    </row>
    <row r="894" spans="5:5" x14ac:dyDescent="0.25">
      <c r="E894" s="11"/>
    </row>
    <row r="895" spans="5:5" x14ac:dyDescent="0.25">
      <c r="E895" s="11"/>
    </row>
    <row r="896" spans="5:5" x14ac:dyDescent="0.25">
      <c r="E896" s="11"/>
    </row>
    <row r="897" spans="5:5" x14ac:dyDescent="0.25">
      <c r="E897" s="11"/>
    </row>
    <row r="898" spans="5:5" x14ac:dyDescent="0.25">
      <c r="E898" s="11"/>
    </row>
    <row r="899" spans="5:5" x14ac:dyDescent="0.25">
      <c r="E899" s="11"/>
    </row>
    <row r="900" spans="5:5" x14ac:dyDescent="0.25">
      <c r="E900" s="11"/>
    </row>
    <row r="901" spans="5:5" x14ac:dyDescent="0.25">
      <c r="E901" s="11"/>
    </row>
    <row r="902" spans="5:5" x14ac:dyDescent="0.25">
      <c r="E902" s="11"/>
    </row>
    <row r="903" spans="5:5" x14ac:dyDescent="0.25">
      <c r="E903" s="11"/>
    </row>
    <row r="904" spans="5:5" x14ac:dyDescent="0.25">
      <c r="E904" s="11"/>
    </row>
    <row r="905" spans="5:5" x14ac:dyDescent="0.25">
      <c r="E905" s="11"/>
    </row>
    <row r="906" spans="5:5" x14ac:dyDescent="0.25">
      <c r="E906" s="11"/>
    </row>
    <row r="907" spans="5:5" x14ac:dyDescent="0.25">
      <c r="E907" s="11"/>
    </row>
    <row r="908" spans="5:5" x14ac:dyDescent="0.25">
      <c r="E908" s="11"/>
    </row>
    <row r="909" spans="5:5" x14ac:dyDescent="0.25">
      <c r="E909" s="11"/>
    </row>
    <row r="910" spans="5:5" x14ac:dyDescent="0.25">
      <c r="E910" s="11"/>
    </row>
    <row r="911" spans="5:5" x14ac:dyDescent="0.25">
      <c r="E911" s="11"/>
    </row>
    <row r="912" spans="5:5" x14ac:dyDescent="0.25">
      <c r="E912" s="11"/>
    </row>
    <row r="913" spans="5:5" x14ac:dyDescent="0.25">
      <c r="E913" s="11"/>
    </row>
    <row r="914" spans="5:5" x14ac:dyDescent="0.25">
      <c r="E914" s="11"/>
    </row>
    <row r="915" spans="5:5" x14ac:dyDescent="0.25">
      <c r="E915" s="11"/>
    </row>
    <row r="916" spans="5:5" x14ac:dyDescent="0.25">
      <c r="E916" s="11"/>
    </row>
    <row r="917" spans="5:5" x14ac:dyDescent="0.25">
      <c r="E917" s="11"/>
    </row>
    <row r="918" spans="5:5" x14ac:dyDescent="0.25">
      <c r="E918" s="11"/>
    </row>
    <row r="919" spans="5:5" x14ac:dyDescent="0.25">
      <c r="E919" s="11"/>
    </row>
    <row r="920" spans="5:5" x14ac:dyDescent="0.25">
      <c r="E920" s="11"/>
    </row>
    <row r="921" spans="5:5" x14ac:dyDescent="0.25">
      <c r="E921" s="11"/>
    </row>
    <row r="922" spans="5:5" x14ac:dyDescent="0.25">
      <c r="E922" s="11"/>
    </row>
    <row r="923" spans="5:5" x14ac:dyDescent="0.25">
      <c r="E923" s="11"/>
    </row>
    <row r="924" spans="5:5" x14ac:dyDescent="0.25">
      <c r="E924" s="11"/>
    </row>
    <row r="925" spans="5:5" x14ac:dyDescent="0.25">
      <c r="E925" s="11"/>
    </row>
    <row r="926" spans="5:5" x14ac:dyDescent="0.25">
      <c r="E926" s="11"/>
    </row>
    <row r="927" spans="5:5" x14ac:dyDescent="0.25">
      <c r="E927" s="11"/>
    </row>
    <row r="928" spans="5:5" x14ac:dyDescent="0.25">
      <c r="E928" s="11"/>
    </row>
    <row r="929" spans="5:5" x14ac:dyDescent="0.25">
      <c r="E929" s="11"/>
    </row>
    <row r="930" spans="5:5" x14ac:dyDescent="0.25">
      <c r="E930" s="11"/>
    </row>
    <row r="931" spans="5:5" x14ac:dyDescent="0.25">
      <c r="E931" s="11"/>
    </row>
    <row r="932" spans="5:5" x14ac:dyDescent="0.25">
      <c r="E932" s="11"/>
    </row>
    <row r="933" spans="5:5" x14ac:dyDescent="0.25">
      <c r="E933" s="11"/>
    </row>
    <row r="934" spans="5:5" x14ac:dyDescent="0.25">
      <c r="E934" s="11"/>
    </row>
    <row r="935" spans="5:5" x14ac:dyDescent="0.25">
      <c r="E935" s="11"/>
    </row>
    <row r="936" spans="5:5" x14ac:dyDescent="0.25">
      <c r="E936" s="11"/>
    </row>
    <row r="937" spans="5:5" x14ac:dyDescent="0.25">
      <c r="E937" s="11"/>
    </row>
    <row r="938" spans="5:5" x14ac:dyDescent="0.25">
      <c r="E938" s="11"/>
    </row>
    <row r="939" spans="5:5" x14ac:dyDescent="0.25">
      <c r="E939" s="11"/>
    </row>
    <row r="940" spans="5:5" x14ac:dyDescent="0.25">
      <c r="E940" s="11"/>
    </row>
    <row r="941" spans="5:5" x14ac:dyDescent="0.25">
      <c r="E941" s="11"/>
    </row>
    <row r="942" spans="5:5" x14ac:dyDescent="0.25">
      <c r="E942" s="11"/>
    </row>
    <row r="943" spans="5:5" x14ac:dyDescent="0.25">
      <c r="E943" s="11"/>
    </row>
    <row r="944" spans="5:5" x14ac:dyDescent="0.25">
      <c r="E944" s="11"/>
    </row>
    <row r="945" spans="5:5" x14ac:dyDescent="0.25">
      <c r="E945" s="11"/>
    </row>
    <row r="946" spans="5:5" x14ac:dyDescent="0.25">
      <c r="E946" s="11"/>
    </row>
    <row r="947" spans="5:5" x14ac:dyDescent="0.25">
      <c r="E947" s="11"/>
    </row>
    <row r="948" spans="5:5" x14ac:dyDescent="0.25">
      <c r="E948" s="11"/>
    </row>
    <row r="949" spans="5:5" x14ac:dyDescent="0.25">
      <c r="E949" s="11"/>
    </row>
    <row r="950" spans="5:5" x14ac:dyDescent="0.25">
      <c r="E950" s="11"/>
    </row>
    <row r="951" spans="5:5" x14ac:dyDescent="0.25">
      <c r="E951" s="11"/>
    </row>
    <row r="952" spans="5:5" x14ac:dyDescent="0.25">
      <c r="E952" s="11"/>
    </row>
    <row r="953" spans="5:5" x14ac:dyDescent="0.25">
      <c r="E953" s="11"/>
    </row>
    <row r="954" spans="5:5" x14ac:dyDescent="0.25">
      <c r="E954" s="11"/>
    </row>
    <row r="955" spans="5:5" x14ac:dyDescent="0.25">
      <c r="E955" s="11"/>
    </row>
    <row r="956" spans="5:5" x14ac:dyDescent="0.25">
      <c r="E956" s="11"/>
    </row>
    <row r="957" spans="5:5" x14ac:dyDescent="0.25">
      <c r="E957" s="11"/>
    </row>
    <row r="958" spans="5:5" x14ac:dyDescent="0.25">
      <c r="E958" s="11"/>
    </row>
    <row r="959" spans="5:5" x14ac:dyDescent="0.25">
      <c r="E959" s="11"/>
    </row>
    <row r="960" spans="5:5" x14ac:dyDescent="0.25">
      <c r="E960" s="11"/>
    </row>
    <row r="961" spans="5:5" x14ac:dyDescent="0.25">
      <c r="E961" s="11"/>
    </row>
    <row r="962" spans="5:5" x14ac:dyDescent="0.25">
      <c r="E962" s="11"/>
    </row>
    <row r="963" spans="5:5" x14ac:dyDescent="0.25">
      <c r="E963" s="11"/>
    </row>
    <row r="964" spans="5:5" x14ac:dyDescent="0.25">
      <c r="E964" s="11"/>
    </row>
    <row r="965" spans="5:5" x14ac:dyDescent="0.25">
      <c r="E965" s="11"/>
    </row>
    <row r="966" spans="5:5" x14ac:dyDescent="0.25">
      <c r="E966" s="11"/>
    </row>
    <row r="967" spans="5:5" x14ac:dyDescent="0.25">
      <c r="E967" s="11"/>
    </row>
    <row r="968" spans="5:5" x14ac:dyDescent="0.25">
      <c r="E968" s="11"/>
    </row>
    <row r="969" spans="5:5" x14ac:dyDescent="0.25">
      <c r="E969" s="11"/>
    </row>
    <row r="970" spans="5:5" x14ac:dyDescent="0.25">
      <c r="E970" s="11"/>
    </row>
    <row r="971" spans="5:5" x14ac:dyDescent="0.25">
      <c r="E971" s="11"/>
    </row>
    <row r="972" spans="5:5" x14ac:dyDescent="0.25">
      <c r="E972" s="11"/>
    </row>
    <row r="973" spans="5:5" x14ac:dyDescent="0.25">
      <c r="E973" s="11"/>
    </row>
    <row r="974" spans="5:5" x14ac:dyDescent="0.25">
      <c r="E974" s="11"/>
    </row>
    <row r="975" spans="5:5" x14ac:dyDescent="0.25">
      <c r="E975" s="11"/>
    </row>
    <row r="976" spans="5:5" x14ac:dyDescent="0.25">
      <c r="E976" s="11"/>
    </row>
    <row r="977" spans="5:5" x14ac:dyDescent="0.25">
      <c r="E977" s="11"/>
    </row>
    <row r="978" spans="5:5" x14ac:dyDescent="0.25">
      <c r="E978" s="11"/>
    </row>
    <row r="979" spans="5:5" x14ac:dyDescent="0.25">
      <c r="E979" s="11"/>
    </row>
    <row r="980" spans="5:5" x14ac:dyDescent="0.25">
      <c r="E980" s="11"/>
    </row>
    <row r="981" spans="5:5" x14ac:dyDescent="0.25">
      <c r="E981" s="11"/>
    </row>
    <row r="982" spans="5:5" x14ac:dyDescent="0.25">
      <c r="E982" s="11"/>
    </row>
    <row r="983" spans="5:5" x14ac:dyDescent="0.25">
      <c r="E983" s="11"/>
    </row>
    <row r="984" spans="5:5" x14ac:dyDescent="0.25">
      <c r="E984" s="11"/>
    </row>
    <row r="985" spans="5:5" x14ac:dyDescent="0.25">
      <c r="E985" s="11"/>
    </row>
    <row r="986" spans="5:5" x14ac:dyDescent="0.25">
      <c r="E986" s="11"/>
    </row>
    <row r="987" spans="5:5" x14ac:dyDescent="0.25">
      <c r="E987" s="11"/>
    </row>
    <row r="988" spans="5:5" x14ac:dyDescent="0.25">
      <c r="E988" s="11"/>
    </row>
    <row r="989" spans="5:5" x14ac:dyDescent="0.25">
      <c r="E989" s="11"/>
    </row>
    <row r="990" spans="5:5" x14ac:dyDescent="0.25">
      <c r="E990" s="11"/>
    </row>
    <row r="991" spans="5:5" x14ac:dyDescent="0.25">
      <c r="E991" s="11"/>
    </row>
    <row r="992" spans="5:5" x14ac:dyDescent="0.25">
      <c r="E992" s="11"/>
    </row>
    <row r="993" spans="5:5" x14ac:dyDescent="0.25">
      <c r="E993" s="11"/>
    </row>
    <row r="994" spans="5:5" x14ac:dyDescent="0.25">
      <c r="E994" s="11"/>
    </row>
    <row r="995" spans="5:5" x14ac:dyDescent="0.25">
      <c r="E995" s="11"/>
    </row>
    <row r="996" spans="5:5" x14ac:dyDescent="0.25">
      <c r="E996" s="11"/>
    </row>
    <row r="997" spans="5:5" x14ac:dyDescent="0.25">
      <c r="E997" s="11"/>
    </row>
    <row r="998" spans="5:5" x14ac:dyDescent="0.25">
      <c r="E998" s="11"/>
    </row>
    <row r="999" spans="5:5" x14ac:dyDescent="0.25">
      <c r="E999" s="11"/>
    </row>
    <row r="1000" spans="5:5" x14ac:dyDescent="0.25">
      <c r="E1000" s="11"/>
    </row>
    <row r="1001" spans="5:5" x14ac:dyDescent="0.25">
      <c r="E1001" s="11"/>
    </row>
    <row r="1002" spans="5:5" x14ac:dyDescent="0.25">
      <c r="E1002" s="11"/>
    </row>
    <row r="1003" spans="5:5" x14ac:dyDescent="0.25">
      <c r="E1003" s="11"/>
    </row>
    <row r="1004" spans="5:5" x14ac:dyDescent="0.25">
      <c r="E1004" s="11"/>
    </row>
    <row r="1005" spans="5:5" x14ac:dyDescent="0.25">
      <c r="E1005" s="11"/>
    </row>
    <row r="1006" spans="5:5" x14ac:dyDescent="0.25">
      <c r="E1006" s="11"/>
    </row>
    <row r="1007" spans="5:5" x14ac:dyDescent="0.25">
      <c r="E1007" s="11"/>
    </row>
    <row r="1008" spans="5:5" x14ac:dyDescent="0.25">
      <c r="E1008" s="11"/>
    </row>
    <row r="1009" spans="5:5" x14ac:dyDescent="0.25">
      <c r="E1009" s="11"/>
    </row>
    <row r="1010" spans="5:5" x14ac:dyDescent="0.25">
      <c r="E1010" s="11"/>
    </row>
    <row r="1011" spans="5:5" x14ac:dyDescent="0.25">
      <c r="E1011" s="11"/>
    </row>
    <row r="1012" spans="5:5" x14ac:dyDescent="0.25">
      <c r="E1012" s="11"/>
    </row>
    <row r="1013" spans="5:5" x14ac:dyDescent="0.25">
      <c r="E1013" s="11"/>
    </row>
    <row r="1014" spans="5:5" x14ac:dyDescent="0.25">
      <c r="E1014" s="11"/>
    </row>
    <row r="1015" spans="5:5" x14ac:dyDescent="0.25">
      <c r="E1015" s="11"/>
    </row>
    <row r="1016" spans="5:5" x14ac:dyDescent="0.25">
      <c r="E1016" s="11"/>
    </row>
    <row r="1017" spans="5:5" x14ac:dyDescent="0.25">
      <c r="E1017" s="11"/>
    </row>
    <row r="1018" spans="5:5" x14ac:dyDescent="0.25">
      <c r="E1018" s="11"/>
    </row>
    <row r="1019" spans="5:5" x14ac:dyDescent="0.25">
      <c r="E1019" s="11"/>
    </row>
    <row r="1020" spans="5:5" x14ac:dyDescent="0.25">
      <c r="E1020" s="11"/>
    </row>
    <row r="1021" spans="5:5" x14ac:dyDescent="0.25">
      <c r="E1021" s="11"/>
    </row>
    <row r="1022" spans="5:5" x14ac:dyDescent="0.25">
      <c r="E1022" s="11"/>
    </row>
    <row r="1023" spans="5:5" x14ac:dyDescent="0.25">
      <c r="E1023" s="11"/>
    </row>
    <row r="1024" spans="5:5" x14ac:dyDescent="0.25">
      <c r="E1024" s="11"/>
    </row>
    <row r="1025" spans="5:5" x14ac:dyDescent="0.25">
      <c r="E1025" s="11"/>
    </row>
    <row r="1026" spans="5:5" x14ac:dyDescent="0.25">
      <c r="E1026" s="11"/>
    </row>
    <row r="1027" spans="5:5" x14ac:dyDescent="0.25">
      <c r="E1027" s="11"/>
    </row>
    <row r="1028" spans="5:5" x14ac:dyDescent="0.25">
      <c r="E1028" s="11"/>
    </row>
    <row r="1029" spans="5:5" x14ac:dyDescent="0.25">
      <c r="E1029" s="11"/>
    </row>
    <row r="1030" spans="5:5" x14ac:dyDescent="0.25">
      <c r="E1030" s="11"/>
    </row>
    <row r="1031" spans="5:5" x14ac:dyDescent="0.25">
      <c r="E1031" s="11"/>
    </row>
    <row r="1032" spans="5:5" x14ac:dyDescent="0.25">
      <c r="E1032" s="11"/>
    </row>
    <row r="1033" spans="5:5" x14ac:dyDescent="0.25">
      <c r="E1033" s="11"/>
    </row>
    <row r="1034" spans="5:5" x14ac:dyDescent="0.25">
      <c r="E1034" s="11"/>
    </row>
    <row r="1035" spans="5:5" x14ac:dyDescent="0.25">
      <c r="E1035" s="11"/>
    </row>
    <row r="1036" spans="5:5" x14ac:dyDescent="0.25">
      <c r="E1036" s="11"/>
    </row>
    <row r="1037" spans="5:5" x14ac:dyDescent="0.25">
      <c r="E1037" s="11"/>
    </row>
    <row r="1038" spans="5:5" x14ac:dyDescent="0.25">
      <c r="E1038" s="11"/>
    </row>
    <row r="1039" spans="5:5" x14ac:dyDescent="0.25">
      <c r="E1039" s="11"/>
    </row>
    <row r="1040" spans="5:5" x14ac:dyDescent="0.25">
      <c r="E1040" s="11"/>
    </row>
    <row r="1041" spans="5:5" x14ac:dyDescent="0.25">
      <c r="E1041" s="11"/>
    </row>
    <row r="1042" spans="5:5" x14ac:dyDescent="0.25">
      <c r="E1042" s="11"/>
    </row>
    <row r="1043" spans="5:5" x14ac:dyDescent="0.25">
      <c r="E1043" s="11"/>
    </row>
    <row r="1044" spans="5:5" x14ac:dyDescent="0.25">
      <c r="E1044" s="11"/>
    </row>
    <row r="1045" spans="5:5" x14ac:dyDescent="0.25">
      <c r="E1045" s="11"/>
    </row>
    <row r="1046" spans="5:5" x14ac:dyDescent="0.25">
      <c r="E1046" s="11"/>
    </row>
    <row r="1047" spans="5:5" x14ac:dyDescent="0.25">
      <c r="E1047" s="11"/>
    </row>
    <row r="1048" spans="5:5" x14ac:dyDescent="0.25">
      <c r="E1048" s="11"/>
    </row>
    <row r="1049" spans="5:5" x14ac:dyDescent="0.25">
      <c r="E1049" s="11"/>
    </row>
    <row r="1050" spans="5:5" x14ac:dyDescent="0.25">
      <c r="E1050" s="11"/>
    </row>
    <row r="1051" spans="5:5" x14ac:dyDescent="0.25">
      <c r="E1051" s="11"/>
    </row>
    <row r="1052" spans="5:5" x14ac:dyDescent="0.25">
      <c r="E1052" s="11"/>
    </row>
    <row r="1053" spans="5:5" x14ac:dyDescent="0.25">
      <c r="E1053" s="11"/>
    </row>
    <row r="1054" spans="5:5" x14ac:dyDescent="0.25">
      <c r="E1054" s="11"/>
    </row>
    <row r="1055" spans="5:5" x14ac:dyDescent="0.25">
      <c r="E1055" s="11"/>
    </row>
    <row r="1056" spans="5:5" x14ac:dyDescent="0.25">
      <c r="E1056" s="11"/>
    </row>
    <row r="1057" spans="5:5" x14ac:dyDescent="0.25">
      <c r="E1057" s="11"/>
    </row>
    <row r="1058" spans="5:5" x14ac:dyDescent="0.25">
      <c r="E1058" s="11"/>
    </row>
    <row r="1059" spans="5:5" x14ac:dyDescent="0.25">
      <c r="E1059" s="11"/>
    </row>
    <row r="1060" spans="5:5" x14ac:dyDescent="0.25">
      <c r="E1060" s="11"/>
    </row>
    <row r="1061" spans="5:5" x14ac:dyDescent="0.25">
      <c r="E1061" s="11"/>
    </row>
    <row r="1062" spans="5:5" x14ac:dyDescent="0.25">
      <c r="E1062" s="11"/>
    </row>
    <row r="1063" spans="5:5" x14ac:dyDescent="0.25">
      <c r="E1063" s="11"/>
    </row>
    <row r="1064" spans="5:5" x14ac:dyDescent="0.25">
      <c r="E1064" s="11"/>
    </row>
    <row r="1065" spans="5:5" x14ac:dyDescent="0.25">
      <c r="E1065" s="11"/>
    </row>
    <row r="1066" spans="5:5" x14ac:dyDescent="0.25">
      <c r="E1066" s="11"/>
    </row>
    <row r="1067" spans="5:5" x14ac:dyDescent="0.25">
      <c r="E1067" s="11"/>
    </row>
    <row r="1068" spans="5:5" x14ac:dyDescent="0.25">
      <c r="E1068" s="11"/>
    </row>
    <row r="1069" spans="5:5" x14ac:dyDescent="0.25">
      <c r="E1069" s="11"/>
    </row>
    <row r="1070" spans="5:5" x14ac:dyDescent="0.25">
      <c r="E1070" s="11"/>
    </row>
    <row r="1071" spans="5:5" x14ac:dyDescent="0.25">
      <c r="E1071" s="11"/>
    </row>
    <row r="1072" spans="5:5" x14ac:dyDescent="0.25">
      <c r="E1072" s="11"/>
    </row>
    <row r="1073" spans="5:5" x14ac:dyDescent="0.25">
      <c r="E1073" s="11"/>
    </row>
    <row r="1074" spans="5:5" x14ac:dyDescent="0.25">
      <c r="E1074" s="11"/>
    </row>
    <row r="1075" spans="5:5" x14ac:dyDescent="0.25">
      <c r="E1075" s="11"/>
    </row>
    <row r="1076" spans="5:5" x14ac:dyDescent="0.25">
      <c r="E1076" s="11"/>
    </row>
    <row r="1077" spans="5:5" x14ac:dyDescent="0.25">
      <c r="E1077" s="11"/>
    </row>
    <row r="1078" spans="5:5" x14ac:dyDescent="0.25">
      <c r="E1078" s="11"/>
    </row>
    <row r="1079" spans="5:5" x14ac:dyDescent="0.25">
      <c r="E1079" s="11"/>
    </row>
    <row r="1080" spans="5:5" x14ac:dyDescent="0.25">
      <c r="E1080" s="11"/>
    </row>
    <row r="1081" spans="5:5" x14ac:dyDescent="0.25">
      <c r="E1081" s="11"/>
    </row>
    <row r="1082" spans="5:5" x14ac:dyDescent="0.25">
      <c r="E1082" s="11"/>
    </row>
    <row r="1083" spans="5:5" x14ac:dyDescent="0.25">
      <c r="E1083" s="11"/>
    </row>
    <row r="1084" spans="5:5" x14ac:dyDescent="0.25">
      <c r="E1084" s="11"/>
    </row>
    <row r="1085" spans="5:5" x14ac:dyDescent="0.25">
      <c r="E1085" s="11"/>
    </row>
    <row r="1086" spans="5:5" x14ac:dyDescent="0.25">
      <c r="E1086" s="11"/>
    </row>
    <row r="1087" spans="5:5" x14ac:dyDescent="0.25">
      <c r="E1087" s="11"/>
    </row>
    <row r="1088" spans="5:5" x14ac:dyDescent="0.25">
      <c r="E1088" s="11"/>
    </row>
    <row r="1089" spans="5:5" x14ac:dyDescent="0.25">
      <c r="E1089" s="11"/>
    </row>
    <row r="1090" spans="5:5" x14ac:dyDescent="0.25">
      <c r="E1090" s="11"/>
    </row>
    <row r="1091" spans="5:5" x14ac:dyDescent="0.25">
      <c r="E1091" s="11"/>
    </row>
    <row r="1092" spans="5:5" x14ac:dyDescent="0.25">
      <c r="E1092" s="11"/>
    </row>
    <row r="1093" spans="5:5" x14ac:dyDescent="0.25">
      <c r="E1093" s="11"/>
    </row>
    <row r="1094" spans="5:5" x14ac:dyDescent="0.25">
      <c r="E1094" s="11"/>
    </row>
    <row r="1095" spans="5:5" x14ac:dyDescent="0.25">
      <c r="E1095" s="11"/>
    </row>
    <row r="1096" spans="5:5" x14ac:dyDescent="0.25">
      <c r="E1096" s="11"/>
    </row>
    <row r="1097" spans="5:5" x14ac:dyDescent="0.25">
      <c r="E1097" s="11"/>
    </row>
    <row r="1098" spans="5:5" x14ac:dyDescent="0.25">
      <c r="E1098" s="11"/>
    </row>
    <row r="1099" spans="5:5" x14ac:dyDescent="0.25">
      <c r="E1099" s="11"/>
    </row>
    <row r="1100" spans="5:5" x14ac:dyDescent="0.25">
      <c r="E1100" s="11"/>
    </row>
    <row r="1101" spans="5:5" x14ac:dyDescent="0.25">
      <c r="E1101" s="11"/>
    </row>
    <row r="1102" spans="5:5" x14ac:dyDescent="0.25">
      <c r="E1102" s="11"/>
    </row>
    <row r="1103" spans="5:5" x14ac:dyDescent="0.25">
      <c r="E1103" s="11"/>
    </row>
    <row r="1104" spans="5:5" x14ac:dyDescent="0.25">
      <c r="E1104" s="11"/>
    </row>
    <row r="1105" spans="5:5" x14ac:dyDescent="0.25">
      <c r="E1105" s="11"/>
    </row>
    <row r="1106" spans="5:5" x14ac:dyDescent="0.25">
      <c r="E1106" s="11"/>
    </row>
    <row r="1107" spans="5:5" x14ac:dyDescent="0.25">
      <c r="E1107" s="11"/>
    </row>
    <row r="1108" spans="5:5" x14ac:dyDescent="0.25">
      <c r="E1108" s="11"/>
    </row>
    <row r="1109" spans="5:5" x14ac:dyDescent="0.25">
      <c r="E1109" s="11"/>
    </row>
    <row r="1110" spans="5:5" x14ac:dyDescent="0.25">
      <c r="E1110" s="11"/>
    </row>
    <row r="1111" spans="5:5" x14ac:dyDescent="0.25">
      <c r="E1111" s="11"/>
    </row>
    <row r="1112" spans="5:5" x14ac:dyDescent="0.25">
      <c r="E1112" s="11"/>
    </row>
    <row r="1113" spans="5:5" x14ac:dyDescent="0.25">
      <c r="E1113" s="11"/>
    </row>
    <row r="1114" spans="5:5" x14ac:dyDescent="0.25">
      <c r="E1114" s="11"/>
    </row>
    <row r="1115" spans="5:5" x14ac:dyDescent="0.25">
      <c r="E1115" s="11"/>
    </row>
    <row r="1116" spans="5:5" x14ac:dyDescent="0.25">
      <c r="E1116" s="11"/>
    </row>
    <row r="1117" spans="5:5" x14ac:dyDescent="0.25">
      <c r="E1117" s="11"/>
    </row>
    <row r="1118" spans="5:5" x14ac:dyDescent="0.25">
      <c r="E1118" s="11"/>
    </row>
    <row r="1119" spans="5:5" x14ac:dyDescent="0.25">
      <c r="E1119" s="11"/>
    </row>
    <row r="1120" spans="5:5" x14ac:dyDescent="0.25">
      <c r="E1120" s="11"/>
    </row>
    <row r="1121" spans="5:5" x14ac:dyDescent="0.25">
      <c r="E1121" s="11"/>
    </row>
    <row r="1122" spans="5:5" x14ac:dyDescent="0.25">
      <c r="E1122" s="11"/>
    </row>
    <row r="1123" spans="5:5" x14ac:dyDescent="0.25">
      <c r="E1123" s="11"/>
    </row>
    <row r="1124" spans="5:5" x14ac:dyDescent="0.25">
      <c r="E1124" s="11"/>
    </row>
    <row r="1125" spans="5:5" x14ac:dyDescent="0.25">
      <c r="E1125" s="11"/>
    </row>
    <row r="1126" spans="5:5" x14ac:dyDescent="0.25">
      <c r="E1126" s="11"/>
    </row>
    <row r="1127" spans="5:5" x14ac:dyDescent="0.25">
      <c r="E1127" s="11"/>
    </row>
    <row r="1128" spans="5:5" x14ac:dyDescent="0.25">
      <c r="E1128" s="11"/>
    </row>
    <row r="1129" spans="5:5" x14ac:dyDescent="0.25">
      <c r="E1129" s="11"/>
    </row>
    <row r="1130" spans="5:5" x14ac:dyDescent="0.25">
      <c r="E1130" s="11"/>
    </row>
    <row r="1131" spans="5:5" x14ac:dyDescent="0.25">
      <c r="E1131" s="11"/>
    </row>
    <row r="1132" spans="5:5" x14ac:dyDescent="0.25">
      <c r="E1132" s="11"/>
    </row>
    <row r="1133" spans="5:5" x14ac:dyDescent="0.25">
      <c r="E1133" s="11"/>
    </row>
    <row r="1134" spans="5:5" x14ac:dyDescent="0.25">
      <c r="E1134" s="11"/>
    </row>
    <row r="1135" spans="5:5" x14ac:dyDescent="0.25">
      <c r="E1135" s="11"/>
    </row>
    <row r="1136" spans="5:5" x14ac:dyDescent="0.25">
      <c r="E1136" s="11"/>
    </row>
    <row r="1137" spans="5:5" x14ac:dyDescent="0.25">
      <c r="E1137" s="11"/>
    </row>
    <row r="1138" spans="5:5" x14ac:dyDescent="0.25">
      <c r="E1138" s="11"/>
    </row>
    <row r="1139" spans="5:5" x14ac:dyDescent="0.25">
      <c r="E1139" s="11"/>
    </row>
    <row r="1140" spans="5:5" x14ac:dyDescent="0.25">
      <c r="E1140" s="11"/>
    </row>
    <row r="1141" spans="5:5" x14ac:dyDescent="0.25">
      <c r="E1141" s="11"/>
    </row>
    <row r="1142" spans="5:5" x14ac:dyDescent="0.25">
      <c r="E1142" s="11"/>
    </row>
    <row r="1143" spans="5:5" x14ac:dyDescent="0.25">
      <c r="E1143" s="11"/>
    </row>
    <row r="1144" spans="5:5" x14ac:dyDescent="0.25">
      <c r="E1144" s="11"/>
    </row>
    <row r="1145" spans="5:5" x14ac:dyDescent="0.25">
      <c r="E1145" s="11"/>
    </row>
    <row r="1146" spans="5:5" x14ac:dyDescent="0.25">
      <c r="E1146" s="11"/>
    </row>
    <row r="1147" spans="5:5" x14ac:dyDescent="0.25">
      <c r="E1147" s="11"/>
    </row>
    <row r="1148" spans="5:5" x14ac:dyDescent="0.25">
      <c r="E1148" s="11"/>
    </row>
    <row r="1149" spans="5:5" x14ac:dyDescent="0.25">
      <c r="E1149" s="11"/>
    </row>
    <row r="1150" spans="5:5" x14ac:dyDescent="0.25">
      <c r="E1150" s="11"/>
    </row>
    <row r="1151" spans="5:5" x14ac:dyDescent="0.25">
      <c r="E1151" s="11"/>
    </row>
    <row r="1152" spans="5:5" x14ac:dyDescent="0.25">
      <c r="E1152" s="11"/>
    </row>
    <row r="1153" spans="5:5" x14ac:dyDescent="0.25">
      <c r="E1153" s="11"/>
    </row>
    <row r="1154" spans="5:5" x14ac:dyDescent="0.25">
      <c r="E1154" s="11"/>
    </row>
    <row r="1155" spans="5:5" x14ac:dyDescent="0.25">
      <c r="E1155" s="11"/>
    </row>
    <row r="1156" spans="5:5" x14ac:dyDescent="0.25">
      <c r="E1156" s="11"/>
    </row>
    <row r="1157" spans="5:5" x14ac:dyDescent="0.25">
      <c r="E1157" s="11"/>
    </row>
    <row r="1158" spans="5:5" x14ac:dyDescent="0.25">
      <c r="E1158" s="11"/>
    </row>
    <row r="1159" spans="5:5" x14ac:dyDescent="0.25">
      <c r="E1159" s="11"/>
    </row>
    <row r="1160" spans="5:5" x14ac:dyDescent="0.25">
      <c r="E1160" s="11"/>
    </row>
    <row r="1161" spans="5:5" x14ac:dyDescent="0.25">
      <c r="E1161" s="11"/>
    </row>
    <row r="1162" spans="5:5" x14ac:dyDescent="0.25">
      <c r="E1162" s="11"/>
    </row>
    <row r="1163" spans="5:5" x14ac:dyDescent="0.25">
      <c r="E1163" s="11"/>
    </row>
    <row r="1164" spans="5:5" x14ac:dyDescent="0.25">
      <c r="E1164" s="11"/>
    </row>
    <row r="1165" spans="5:5" x14ac:dyDescent="0.25">
      <c r="E1165" s="11"/>
    </row>
    <row r="1166" spans="5:5" x14ac:dyDescent="0.25">
      <c r="E1166" s="11"/>
    </row>
    <row r="1167" spans="5:5" x14ac:dyDescent="0.25">
      <c r="E1167" s="11"/>
    </row>
    <row r="1168" spans="5:5" x14ac:dyDescent="0.25">
      <c r="E1168" s="11"/>
    </row>
    <row r="1169" spans="5:5" x14ac:dyDescent="0.25">
      <c r="E1169" s="11"/>
    </row>
    <row r="1170" spans="5:5" x14ac:dyDescent="0.25">
      <c r="E1170" s="11"/>
    </row>
    <row r="1171" spans="5:5" x14ac:dyDescent="0.25">
      <c r="E1171" s="11"/>
    </row>
    <row r="1172" spans="5:5" x14ac:dyDescent="0.25">
      <c r="E1172" s="11"/>
    </row>
    <row r="1173" spans="5:5" x14ac:dyDescent="0.25">
      <c r="E1173" s="11"/>
    </row>
    <row r="1174" spans="5:5" x14ac:dyDescent="0.25">
      <c r="E1174" s="11"/>
    </row>
    <row r="1175" spans="5:5" x14ac:dyDescent="0.25">
      <c r="E1175" s="11"/>
    </row>
    <row r="1176" spans="5:5" x14ac:dyDescent="0.25">
      <c r="E1176" s="11"/>
    </row>
    <row r="1177" spans="5:5" x14ac:dyDescent="0.25">
      <c r="E1177" s="11"/>
    </row>
    <row r="1178" spans="5:5" x14ac:dyDescent="0.25">
      <c r="E1178" s="11"/>
    </row>
    <row r="1179" spans="5:5" x14ac:dyDescent="0.25">
      <c r="E1179" s="11"/>
    </row>
    <row r="1180" spans="5:5" x14ac:dyDescent="0.25">
      <c r="E1180" s="11"/>
    </row>
    <row r="1181" spans="5:5" x14ac:dyDescent="0.25">
      <c r="E1181" s="11"/>
    </row>
    <row r="1182" spans="5:5" x14ac:dyDescent="0.25">
      <c r="E1182" s="11"/>
    </row>
    <row r="1183" spans="5:5" x14ac:dyDescent="0.25">
      <c r="E1183" s="11"/>
    </row>
    <row r="1184" spans="5:5" x14ac:dyDescent="0.25">
      <c r="E1184" s="11"/>
    </row>
    <row r="1185" spans="5:5" x14ac:dyDescent="0.25">
      <c r="E1185" s="11"/>
    </row>
    <row r="1186" spans="5:5" x14ac:dyDescent="0.25">
      <c r="E1186" s="11"/>
    </row>
    <row r="1187" spans="5:5" x14ac:dyDescent="0.25">
      <c r="E1187" s="11"/>
    </row>
    <row r="1188" spans="5:5" x14ac:dyDescent="0.25">
      <c r="E1188" s="11"/>
    </row>
    <row r="1189" spans="5:5" x14ac:dyDescent="0.25">
      <c r="E1189" s="11"/>
    </row>
    <row r="1190" spans="5:5" x14ac:dyDescent="0.25">
      <c r="E1190" s="11"/>
    </row>
    <row r="1191" spans="5:5" x14ac:dyDescent="0.25">
      <c r="E1191" s="11"/>
    </row>
    <row r="1192" spans="5:5" x14ac:dyDescent="0.25">
      <c r="E1192" s="11"/>
    </row>
    <row r="1193" spans="5:5" x14ac:dyDescent="0.25">
      <c r="E1193" s="11"/>
    </row>
    <row r="1194" spans="5:5" x14ac:dyDescent="0.25">
      <c r="E1194" s="11"/>
    </row>
    <row r="1195" spans="5:5" x14ac:dyDescent="0.25">
      <c r="E1195" s="11"/>
    </row>
    <row r="1196" spans="5:5" x14ac:dyDescent="0.25">
      <c r="E1196" s="11"/>
    </row>
    <row r="1197" spans="5:5" x14ac:dyDescent="0.25">
      <c r="E1197" s="11"/>
    </row>
    <row r="1198" spans="5:5" x14ac:dyDescent="0.25">
      <c r="E1198" s="11"/>
    </row>
    <row r="1199" spans="5:5" x14ac:dyDescent="0.25">
      <c r="E1199" s="11"/>
    </row>
    <row r="1200" spans="5:5" x14ac:dyDescent="0.25">
      <c r="E1200" s="11"/>
    </row>
    <row r="1201" spans="5:5" x14ac:dyDescent="0.25">
      <c r="E1201" s="11"/>
    </row>
    <row r="1202" spans="5:5" x14ac:dyDescent="0.25">
      <c r="E1202" s="11"/>
    </row>
    <row r="1203" spans="5:5" x14ac:dyDescent="0.25">
      <c r="E1203" s="11"/>
    </row>
    <row r="1204" spans="5:5" x14ac:dyDescent="0.25">
      <c r="E1204" s="11"/>
    </row>
    <row r="1205" spans="5:5" x14ac:dyDescent="0.25">
      <c r="E1205" s="11"/>
    </row>
    <row r="1206" spans="5:5" x14ac:dyDescent="0.25">
      <c r="E1206" s="11"/>
    </row>
    <row r="1207" spans="5:5" x14ac:dyDescent="0.25">
      <c r="E1207" s="11"/>
    </row>
    <row r="1208" spans="5:5" x14ac:dyDescent="0.25">
      <c r="E1208" s="11"/>
    </row>
    <row r="1209" spans="5:5" x14ac:dyDescent="0.25">
      <c r="E1209" s="11"/>
    </row>
    <row r="1210" spans="5:5" x14ac:dyDescent="0.25">
      <c r="E1210" s="11"/>
    </row>
    <row r="1211" spans="5:5" x14ac:dyDescent="0.25">
      <c r="E1211" s="11"/>
    </row>
    <row r="1212" spans="5:5" x14ac:dyDescent="0.25">
      <c r="E1212" s="11"/>
    </row>
    <row r="1213" spans="5:5" x14ac:dyDescent="0.25">
      <c r="E1213" s="11"/>
    </row>
    <row r="1214" spans="5:5" x14ac:dyDescent="0.25">
      <c r="E1214" s="11"/>
    </row>
    <row r="1215" spans="5:5" x14ac:dyDescent="0.25">
      <c r="E1215" s="11"/>
    </row>
    <row r="1216" spans="5:5" x14ac:dyDescent="0.25">
      <c r="E1216" s="11"/>
    </row>
    <row r="1217" spans="5:5" x14ac:dyDescent="0.25">
      <c r="E1217" s="11"/>
    </row>
    <row r="1218" spans="5:5" x14ac:dyDescent="0.25">
      <c r="E1218" s="11"/>
    </row>
    <row r="1219" spans="5:5" x14ac:dyDescent="0.25">
      <c r="E1219" s="11"/>
    </row>
    <row r="1220" spans="5:5" x14ac:dyDescent="0.25">
      <c r="E1220" s="11"/>
    </row>
    <row r="1221" spans="5:5" x14ac:dyDescent="0.25">
      <c r="E1221" s="11"/>
    </row>
    <row r="1222" spans="5:5" x14ac:dyDescent="0.25">
      <c r="E1222" s="11"/>
    </row>
    <row r="1223" spans="5:5" x14ac:dyDescent="0.25">
      <c r="E1223" s="11"/>
    </row>
    <row r="1224" spans="5:5" x14ac:dyDescent="0.25">
      <c r="E1224" s="11"/>
    </row>
    <row r="1225" spans="5:5" x14ac:dyDescent="0.25">
      <c r="E1225" s="11"/>
    </row>
    <row r="1226" spans="5:5" x14ac:dyDescent="0.25">
      <c r="E1226" s="11"/>
    </row>
    <row r="1227" spans="5:5" x14ac:dyDescent="0.25">
      <c r="E1227" s="11"/>
    </row>
    <row r="1228" spans="5:5" x14ac:dyDescent="0.25">
      <c r="E1228" s="11"/>
    </row>
    <row r="1229" spans="5:5" x14ac:dyDescent="0.25">
      <c r="E1229" s="11"/>
    </row>
    <row r="1230" spans="5:5" x14ac:dyDescent="0.25">
      <c r="E1230" s="11"/>
    </row>
    <row r="1231" spans="5:5" x14ac:dyDescent="0.25">
      <c r="E1231" s="11"/>
    </row>
    <row r="1232" spans="5:5" x14ac:dyDescent="0.25">
      <c r="E1232" s="11"/>
    </row>
    <row r="1233" spans="5:5" x14ac:dyDescent="0.25">
      <c r="E1233" s="11"/>
    </row>
    <row r="1234" spans="5:5" x14ac:dyDescent="0.25">
      <c r="E1234" s="11"/>
    </row>
    <row r="1235" spans="5:5" x14ac:dyDescent="0.25">
      <c r="E1235" s="11"/>
    </row>
    <row r="1236" spans="5:5" x14ac:dyDescent="0.25">
      <c r="E1236" s="11"/>
    </row>
    <row r="1237" spans="5:5" x14ac:dyDescent="0.25">
      <c r="E1237" s="11"/>
    </row>
    <row r="1238" spans="5:5" x14ac:dyDescent="0.25">
      <c r="E1238" s="11"/>
    </row>
    <row r="1239" spans="5:5" x14ac:dyDescent="0.25">
      <c r="E1239" s="11"/>
    </row>
    <row r="1240" spans="5:5" x14ac:dyDescent="0.25">
      <c r="E1240" s="11"/>
    </row>
    <row r="1241" spans="5:5" x14ac:dyDescent="0.25">
      <c r="E1241" s="11"/>
    </row>
    <row r="1242" spans="5:5" x14ac:dyDescent="0.25">
      <c r="E1242" s="11"/>
    </row>
    <row r="1243" spans="5:5" x14ac:dyDescent="0.25">
      <c r="E1243" s="11"/>
    </row>
    <row r="1244" spans="5:5" x14ac:dyDescent="0.25">
      <c r="E1244" s="11"/>
    </row>
    <row r="1245" spans="5:5" x14ac:dyDescent="0.25">
      <c r="E1245" s="11"/>
    </row>
    <row r="1246" spans="5:5" x14ac:dyDescent="0.25">
      <c r="E1246" s="11"/>
    </row>
    <row r="1247" spans="5:5" x14ac:dyDescent="0.25">
      <c r="E1247" s="11"/>
    </row>
    <row r="1248" spans="5:5" x14ac:dyDescent="0.25">
      <c r="E1248" s="11"/>
    </row>
    <row r="1249" spans="5:5" x14ac:dyDescent="0.25">
      <c r="E1249" s="11"/>
    </row>
    <row r="1250" spans="5:5" x14ac:dyDescent="0.25">
      <c r="E1250" s="11"/>
    </row>
    <row r="1251" spans="5:5" x14ac:dyDescent="0.25">
      <c r="E1251" s="11"/>
    </row>
    <row r="1252" spans="5:5" x14ac:dyDescent="0.25">
      <c r="E1252" s="11"/>
    </row>
    <row r="1253" spans="5:5" x14ac:dyDescent="0.25">
      <c r="E1253" s="11"/>
    </row>
    <row r="1254" spans="5:5" x14ac:dyDescent="0.25">
      <c r="E1254" s="11"/>
    </row>
    <row r="1255" spans="5:5" x14ac:dyDescent="0.25">
      <c r="E1255" s="11"/>
    </row>
    <row r="1256" spans="5:5" x14ac:dyDescent="0.25">
      <c r="E1256" s="11"/>
    </row>
    <row r="1257" spans="5:5" x14ac:dyDescent="0.25">
      <c r="E1257" s="11"/>
    </row>
    <row r="1258" spans="5:5" x14ac:dyDescent="0.25">
      <c r="E1258" s="11"/>
    </row>
    <row r="1259" spans="5:5" x14ac:dyDescent="0.25">
      <c r="E1259" s="11"/>
    </row>
    <row r="1260" spans="5:5" x14ac:dyDescent="0.25">
      <c r="E1260" s="11"/>
    </row>
    <row r="1261" spans="5:5" x14ac:dyDescent="0.25">
      <c r="E1261" s="11"/>
    </row>
    <row r="1262" spans="5:5" x14ac:dyDescent="0.25">
      <c r="E1262" s="11"/>
    </row>
    <row r="1263" spans="5:5" x14ac:dyDescent="0.25">
      <c r="E1263" s="11"/>
    </row>
    <row r="1264" spans="5:5" x14ac:dyDescent="0.25">
      <c r="E1264" s="11"/>
    </row>
    <row r="1265" spans="5:5" x14ac:dyDescent="0.25">
      <c r="E1265" s="11"/>
    </row>
    <row r="1266" spans="5:5" x14ac:dyDescent="0.25">
      <c r="E1266" s="11"/>
    </row>
    <row r="1267" spans="5:5" x14ac:dyDescent="0.25">
      <c r="E1267" s="11"/>
    </row>
    <row r="1268" spans="5:5" x14ac:dyDescent="0.25">
      <c r="E1268" s="11"/>
    </row>
    <row r="1269" spans="5:5" x14ac:dyDescent="0.25">
      <c r="E1269" s="11"/>
    </row>
    <row r="1270" spans="5:5" x14ac:dyDescent="0.25">
      <c r="E1270" s="11"/>
    </row>
    <row r="1271" spans="5:5" x14ac:dyDescent="0.25">
      <c r="E1271" s="11"/>
    </row>
    <row r="1272" spans="5:5" x14ac:dyDescent="0.25">
      <c r="E1272" s="11"/>
    </row>
    <row r="1273" spans="5:5" x14ac:dyDescent="0.25">
      <c r="E1273" s="11"/>
    </row>
    <row r="1274" spans="5:5" x14ac:dyDescent="0.25">
      <c r="E1274" s="11"/>
    </row>
    <row r="1275" spans="5:5" x14ac:dyDescent="0.25">
      <c r="E1275" s="11"/>
    </row>
    <row r="1276" spans="5:5" x14ac:dyDescent="0.25">
      <c r="E1276" s="11"/>
    </row>
    <row r="1277" spans="5:5" x14ac:dyDescent="0.25">
      <c r="E1277" s="11"/>
    </row>
    <row r="1278" spans="5:5" x14ac:dyDescent="0.25">
      <c r="E1278" s="11"/>
    </row>
    <row r="1279" spans="5:5" x14ac:dyDescent="0.25">
      <c r="E1279" s="11"/>
    </row>
    <row r="1280" spans="5:5" x14ac:dyDescent="0.25">
      <c r="E1280" s="11"/>
    </row>
    <row r="1281" spans="5:5" x14ac:dyDescent="0.25">
      <c r="E1281" s="11"/>
    </row>
    <row r="1282" spans="5:5" x14ac:dyDescent="0.25">
      <c r="E1282" s="11"/>
    </row>
    <row r="1283" spans="5:5" x14ac:dyDescent="0.25">
      <c r="E1283" s="11"/>
    </row>
    <row r="1284" spans="5:5" x14ac:dyDescent="0.25">
      <c r="E1284" s="11"/>
    </row>
    <row r="1285" spans="5:5" x14ac:dyDescent="0.25">
      <c r="E1285" s="11"/>
    </row>
    <row r="1286" spans="5:5" x14ac:dyDescent="0.25">
      <c r="E1286" s="11"/>
    </row>
    <row r="1287" spans="5:5" x14ac:dyDescent="0.25">
      <c r="E1287" s="11"/>
    </row>
    <row r="1288" spans="5:5" x14ac:dyDescent="0.25">
      <c r="E1288" s="11"/>
    </row>
    <row r="1289" spans="5:5" x14ac:dyDescent="0.25">
      <c r="E1289" s="11"/>
    </row>
    <row r="1290" spans="5:5" x14ac:dyDescent="0.25">
      <c r="E1290" s="11"/>
    </row>
    <row r="1291" spans="5:5" x14ac:dyDescent="0.25">
      <c r="E1291" s="11"/>
    </row>
    <row r="1292" spans="5:5" x14ac:dyDescent="0.25">
      <c r="E1292" s="11"/>
    </row>
    <row r="1293" spans="5:5" x14ac:dyDescent="0.25">
      <c r="E1293" s="11"/>
    </row>
    <row r="1294" spans="5:5" x14ac:dyDescent="0.25">
      <c r="E1294" s="11"/>
    </row>
    <row r="1295" spans="5:5" x14ac:dyDescent="0.25">
      <c r="E1295" s="11"/>
    </row>
    <row r="1296" spans="5:5" x14ac:dyDescent="0.25">
      <c r="E1296" s="11"/>
    </row>
    <row r="1297" spans="5:5" x14ac:dyDescent="0.25">
      <c r="E1297" s="11"/>
    </row>
    <row r="1298" spans="5:5" x14ac:dyDescent="0.25">
      <c r="E1298" s="11"/>
    </row>
    <row r="1299" spans="5:5" x14ac:dyDescent="0.25">
      <c r="E1299" s="11"/>
    </row>
    <row r="1300" spans="5:5" x14ac:dyDescent="0.25">
      <c r="E1300" s="11"/>
    </row>
    <row r="1301" spans="5:5" x14ac:dyDescent="0.25">
      <c r="E1301" s="11"/>
    </row>
    <row r="1302" spans="5:5" x14ac:dyDescent="0.25">
      <c r="E1302" s="11"/>
    </row>
    <row r="1303" spans="5:5" x14ac:dyDescent="0.25">
      <c r="E1303" s="11"/>
    </row>
    <row r="1304" spans="5:5" x14ac:dyDescent="0.25">
      <c r="E1304" s="11"/>
    </row>
    <row r="1305" spans="5:5" x14ac:dyDescent="0.25">
      <c r="E1305" s="11"/>
    </row>
    <row r="1306" spans="5:5" x14ac:dyDescent="0.25">
      <c r="E1306" s="11"/>
    </row>
    <row r="1307" spans="5:5" x14ac:dyDescent="0.25">
      <c r="E1307" s="11"/>
    </row>
    <row r="1308" spans="5:5" x14ac:dyDescent="0.25">
      <c r="E1308" s="11"/>
    </row>
    <row r="1309" spans="5:5" x14ac:dyDescent="0.25">
      <c r="E1309" s="11"/>
    </row>
    <row r="1310" spans="5:5" x14ac:dyDescent="0.25">
      <c r="E1310" s="11"/>
    </row>
    <row r="1311" spans="5:5" x14ac:dyDescent="0.25">
      <c r="E1311" s="11"/>
    </row>
    <row r="1312" spans="5:5" x14ac:dyDescent="0.25">
      <c r="E1312" s="11"/>
    </row>
    <row r="1313" spans="5:5" x14ac:dyDescent="0.25">
      <c r="E1313" s="11"/>
    </row>
    <row r="1314" spans="5:5" x14ac:dyDescent="0.25">
      <c r="E1314" s="11"/>
    </row>
    <row r="1315" spans="5:5" x14ac:dyDescent="0.25">
      <c r="E1315" s="11"/>
    </row>
    <row r="1316" spans="5:5" x14ac:dyDescent="0.25">
      <c r="E1316" s="11"/>
    </row>
    <row r="1317" spans="5:5" x14ac:dyDescent="0.25">
      <c r="E1317" s="11"/>
    </row>
    <row r="1318" spans="5:5" x14ac:dyDescent="0.25">
      <c r="E1318" s="11"/>
    </row>
    <row r="1319" spans="5:5" x14ac:dyDescent="0.25">
      <c r="E1319" s="11"/>
    </row>
    <row r="1320" spans="5:5" x14ac:dyDescent="0.25">
      <c r="E1320" s="11"/>
    </row>
    <row r="1321" spans="5:5" x14ac:dyDescent="0.25">
      <c r="E1321" s="11"/>
    </row>
    <row r="1322" spans="5:5" x14ac:dyDescent="0.25">
      <c r="E1322" s="11"/>
    </row>
    <row r="1323" spans="5:5" x14ac:dyDescent="0.25">
      <c r="E1323" s="11"/>
    </row>
    <row r="1324" spans="5:5" x14ac:dyDescent="0.25">
      <c r="E1324" s="11"/>
    </row>
    <row r="1325" spans="5:5" x14ac:dyDescent="0.25">
      <c r="E1325" s="11"/>
    </row>
    <row r="1326" spans="5:5" x14ac:dyDescent="0.25">
      <c r="E1326" s="11"/>
    </row>
    <row r="1327" spans="5:5" x14ac:dyDescent="0.25">
      <c r="E1327" s="11"/>
    </row>
    <row r="1328" spans="5:5" x14ac:dyDescent="0.25">
      <c r="E1328" s="11"/>
    </row>
    <row r="1329" spans="5:5" x14ac:dyDescent="0.25">
      <c r="E1329" s="11"/>
    </row>
    <row r="1330" spans="5:5" x14ac:dyDescent="0.25">
      <c r="E1330" s="11"/>
    </row>
    <row r="1331" spans="5:5" x14ac:dyDescent="0.25">
      <c r="E1331" s="11"/>
    </row>
    <row r="1332" spans="5:5" x14ac:dyDescent="0.25">
      <c r="E1332" s="11"/>
    </row>
    <row r="1333" spans="5:5" x14ac:dyDescent="0.25">
      <c r="E1333" s="11"/>
    </row>
    <row r="1334" spans="5:5" x14ac:dyDescent="0.25">
      <c r="E1334" s="11"/>
    </row>
    <row r="1335" spans="5:5" x14ac:dyDescent="0.25">
      <c r="E1335" s="11"/>
    </row>
    <row r="1336" spans="5:5" x14ac:dyDescent="0.25">
      <c r="E1336" s="11"/>
    </row>
    <row r="1337" spans="5:5" x14ac:dyDescent="0.25">
      <c r="E1337" s="11"/>
    </row>
    <row r="1338" spans="5:5" x14ac:dyDescent="0.25">
      <c r="E1338" s="11"/>
    </row>
    <row r="1339" spans="5:5" x14ac:dyDescent="0.25">
      <c r="E1339" s="11"/>
    </row>
    <row r="1340" spans="5:5" x14ac:dyDescent="0.25">
      <c r="E1340" s="11"/>
    </row>
    <row r="1341" spans="5:5" x14ac:dyDescent="0.25">
      <c r="E1341" s="11"/>
    </row>
    <row r="1342" spans="5:5" x14ac:dyDescent="0.25">
      <c r="E1342" s="11"/>
    </row>
    <row r="1343" spans="5:5" x14ac:dyDescent="0.25">
      <c r="E1343" s="11"/>
    </row>
    <row r="1344" spans="5:5" x14ac:dyDescent="0.25">
      <c r="E1344" s="11"/>
    </row>
    <row r="1345" spans="5:5" x14ac:dyDescent="0.25">
      <c r="E1345" s="11"/>
    </row>
    <row r="1346" spans="5:5" x14ac:dyDescent="0.25">
      <c r="E1346" s="11"/>
    </row>
    <row r="1347" spans="5:5" x14ac:dyDescent="0.25">
      <c r="E1347" s="11"/>
    </row>
    <row r="1348" spans="5:5" x14ac:dyDescent="0.25">
      <c r="E1348" s="11"/>
    </row>
    <row r="1349" spans="5:5" x14ac:dyDescent="0.25">
      <c r="E1349" s="11"/>
    </row>
    <row r="1350" spans="5:5" x14ac:dyDescent="0.25">
      <c r="E1350" s="11"/>
    </row>
    <row r="1351" spans="5:5" x14ac:dyDescent="0.25">
      <c r="E1351" s="11"/>
    </row>
    <row r="1352" spans="5:5" x14ac:dyDescent="0.25">
      <c r="E1352" s="11"/>
    </row>
    <row r="1353" spans="5:5" x14ac:dyDescent="0.25">
      <c r="E1353" s="11"/>
    </row>
    <row r="1354" spans="5:5" x14ac:dyDescent="0.25">
      <c r="E1354" s="11"/>
    </row>
    <row r="1355" spans="5:5" x14ac:dyDescent="0.25">
      <c r="E1355" s="11"/>
    </row>
    <row r="1356" spans="5:5" x14ac:dyDescent="0.25">
      <c r="E1356" s="11"/>
    </row>
    <row r="1357" spans="5:5" x14ac:dyDescent="0.25">
      <c r="E1357" s="11"/>
    </row>
    <row r="1358" spans="5:5" x14ac:dyDescent="0.25">
      <c r="E1358" s="11"/>
    </row>
    <row r="1359" spans="5:5" x14ac:dyDescent="0.25">
      <c r="E1359" s="11"/>
    </row>
    <row r="1360" spans="5:5" x14ac:dyDescent="0.25">
      <c r="E1360" s="11"/>
    </row>
    <row r="1361" spans="5:5" x14ac:dyDescent="0.25">
      <c r="E1361" s="11"/>
    </row>
    <row r="1362" spans="5:5" x14ac:dyDescent="0.25">
      <c r="E1362" s="11"/>
    </row>
    <row r="1363" spans="5:5" x14ac:dyDescent="0.25">
      <c r="E1363" s="11"/>
    </row>
    <row r="1364" spans="5:5" x14ac:dyDescent="0.25">
      <c r="E1364" s="11"/>
    </row>
    <row r="1365" spans="5:5" x14ac:dyDescent="0.25">
      <c r="E1365" s="11"/>
    </row>
    <row r="1366" spans="5:5" x14ac:dyDescent="0.25">
      <c r="E1366" s="11"/>
    </row>
    <row r="1367" spans="5:5" x14ac:dyDescent="0.25">
      <c r="E1367" s="11"/>
    </row>
    <row r="1368" spans="5:5" x14ac:dyDescent="0.25">
      <c r="E1368" s="11"/>
    </row>
    <row r="1369" spans="5:5" x14ac:dyDescent="0.25">
      <c r="E1369" s="11"/>
    </row>
    <row r="1370" spans="5:5" x14ac:dyDescent="0.25">
      <c r="E1370" s="11"/>
    </row>
    <row r="1371" spans="5:5" x14ac:dyDescent="0.25">
      <c r="E1371" s="11"/>
    </row>
    <row r="1372" spans="5:5" x14ac:dyDescent="0.25">
      <c r="E1372" s="11"/>
    </row>
    <row r="1373" spans="5:5" x14ac:dyDescent="0.25">
      <c r="E1373" s="11"/>
    </row>
    <row r="1374" spans="5:5" x14ac:dyDescent="0.25">
      <c r="E1374" s="11"/>
    </row>
    <row r="1375" spans="5:5" x14ac:dyDescent="0.25">
      <c r="E1375" s="11"/>
    </row>
    <row r="1376" spans="5:5" x14ac:dyDescent="0.25">
      <c r="E1376" s="11"/>
    </row>
    <row r="1377" spans="5:5" x14ac:dyDescent="0.25">
      <c r="E1377" s="11"/>
    </row>
    <row r="1378" spans="5:5" x14ac:dyDescent="0.25">
      <c r="E1378" s="11"/>
    </row>
    <row r="1379" spans="5:5" x14ac:dyDescent="0.25">
      <c r="E1379" s="11"/>
    </row>
    <row r="1380" spans="5:5" x14ac:dyDescent="0.25">
      <c r="E1380" s="11"/>
    </row>
    <row r="1381" spans="5:5" x14ac:dyDescent="0.25">
      <c r="E1381" s="11"/>
    </row>
    <row r="1382" spans="5:5" x14ac:dyDescent="0.25">
      <c r="E1382" s="11"/>
    </row>
    <row r="1383" spans="5:5" x14ac:dyDescent="0.25">
      <c r="E1383" s="11"/>
    </row>
    <row r="1384" spans="5:5" x14ac:dyDescent="0.25">
      <c r="E1384" s="11"/>
    </row>
    <row r="1385" spans="5:5" x14ac:dyDescent="0.25">
      <c r="E1385" s="11"/>
    </row>
    <row r="1386" spans="5:5" x14ac:dyDescent="0.25">
      <c r="E1386" s="11"/>
    </row>
    <row r="1387" spans="5:5" x14ac:dyDescent="0.25">
      <c r="E1387" s="11"/>
    </row>
    <row r="1388" spans="5:5" x14ac:dyDescent="0.25">
      <c r="E1388" s="11"/>
    </row>
    <row r="1389" spans="5:5" x14ac:dyDescent="0.25">
      <c r="E1389" s="11"/>
    </row>
    <row r="1390" spans="5:5" x14ac:dyDescent="0.25">
      <c r="E1390" s="11"/>
    </row>
    <row r="1391" spans="5:5" x14ac:dyDescent="0.25">
      <c r="E1391" s="11"/>
    </row>
    <row r="1392" spans="5:5" x14ac:dyDescent="0.25">
      <c r="E1392" s="11"/>
    </row>
    <row r="1393" spans="5:5" x14ac:dyDescent="0.25">
      <c r="E1393" s="11"/>
    </row>
    <row r="1394" spans="5:5" x14ac:dyDescent="0.25">
      <c r="E1394" s="11"/>
    </row>
    <row r="1395" spans="5:5" x14ac:dyDescent="0.25">
      <c r="E1395" s="11"/>
    </row>
    <row r="1396" spans="5:5" x14ac:dyDescent="0.25">
      <c r="E1396" s="11"/>
    </row>
    <row r="1397" spans="5:5" x14ac:dyDescent="0.25">
      <c r="E1397" s="11"/>
    </row>
    <row r="1398" spans="5:5" x14ac:dyDescent="0.25">
      <c r="E1398" s="11"/>
    </row>
    <row r="1399" spans="5:5" x14ac:dyDescent="0.25">
      <c r="E1399" s="11"/>
    </row>
    <row r="1400" spans="5:5" x14ac:dyDescent="0.25">
      <c r="E1400" s="11"/>
    </row>
    <row r="1401" spans="5:5" x14ac:dyDescent="0.25">
      <c r="E1401" s="11"/>
    </row>
    <row r="1402" spans="5:5" x14ac:dyDescent="0.25">
      <c r="E1402" s="11"/>
    </row>
    <row r="1403" spans="5:5" x14ac:dyDescent="0.25">
      <c r="E1403" s="11"/>
    </row>
    <row r="1404" spans="5:5" x14ac:dyDescent="0.25">
      <c r="E1404" s="11"/>
    </row>
    <row r="1405" spans="5:5" x14ac:dyDescent="0.25">
      <c r="E1405" s="11"/>
    </row>
    <row r="1406" spans="5:5" x14ac:dyDescent="0.25">
      <c r="E1406" s="11"/>
    </row>
    <row r="1407" spans="5:5" x14ac:dyDescent="0.25">
      <c r="E1407" s="11"/>
    </row>
    <row r="1408" spans="5:5" x14ac:dyDescent="0.25">
      <c r="E1408" s="11"/>
    </row>
    <row r="1409" spans="5:5" x14ac:dyDescent="0.25">
      <c r="E1409" s="11"/>
    </row>
    <row r="1410" spans="5:5" x14ac:dyDescent="0.25">
      <c r="E1410" s="11"/>
    </row>
    <row r="1411" spans="5:5" x14ac:dyDescent="0.25">
      <c r="E1411" s="11"/>
    </row>
    <row r="1412" spans="5:5" x14ac:dyDescent="0.25">
      <c r="E1412" s="11"/>
    </row>
    <row r="1413" spans="5:5" x14ac:dyDescent="0.25">
      <c r="E1413" s="11"/>
    </row>
    <row r="1414" spans="5:5" x14ac:dyDescent="0.25">
      <c r="E1414" s="11"/>
    </row>
    <row r="1415" spans="5:5" x14ac:dyDescent="0.25">
      <c r="E1415" s="11"/>
    </row>
    <row r="1416" spans="5:5" x14ac:dyDescent="0.25">
      <c r="E1416" s="11"/>
    </row>
    <row r="1417" spans="5:5" x14ac:dyDescent="0.25">
      <c r="E1417" s="11"/>
    </row>
    <row r="1418" spans="5:5" x14ac:dyDescent="0.25">
      <c r="E1418" s="11"/>
    </row>
    <row r="1419" spans="5:5" x14ac:dyDescent="0.25">
      <c r="E1419" s="11"/>
    </row>
    <row r="1420" spans="5:5" x14ac:dyDescent="0.25">
      <c r="E1420" s="11"/>
    </row>
    <row r="1421" spans="5:5" x14ac:dyDescent="0.25">
      <c r="E1421" s="11"/>
    </row>
    <row r="1422" spans="5:5" x14ac:dyDescent="0.25">
      <c r="E1422" s="11"/>
    </row>
    <row r="1423" spans="5:5" x14ac:dyDescent="0.25">
      <c r="E1423" s="11"/>
    </row>
    <row r="1424" spans="5:5" x14ac:dyDescent="0.25">
      <c r="E1424" s="11"/>
    </row>
    <row r="1425" spans="5:5" x14ac:dyDescent="0.25">
      <c r="E1425" s="11"/>
    </row>
    <row r="1426" spans="5:5" x14ac:dyDescent="0.25">
      <c r="E1426" s="11"/>
    </row>
    <row r="1427" spans="5:5" x14ac:dyDescent="0.25">
      <c r="E1427" s="11"/>
    </row>
    <row r="1428" spans="5:5" x14ac:dyDescent="0.25">
      <c r="E1428" s="11"/>
    </row>
    <row r="1429" spans="5:5" x14ac:dyDescent="0.25">
      <c r="E1429" s="11"/>
    </row>
    <row r="1430" spans="5:5" x14ac:dyDescent="0.25">
      <c r="E1430" s="11"/>
    </row>
    <row r="1431" spans="5:5" x14ac:dyDescent="0.25">
      <c r="E1431" s="11"/>
    </row>
    <row r="1432" spans="5:5" x14ac:dyDescent="0.25">
      <c r="E1432" s="11"/>
    </row>
    <row r="1433" spans="5:5" x14ac:dyDescent="0.25">
      <c r="E1433" s="11"/>
    </row>
    <row r="1434" spans="5:5" x14ac:dyDescent="0.25">
      <c r="E1434" s="11"/>
    </row>
    <row r="1435" spans="5:5" x14ac:dyDescent="0.25">
      <c r="E1435" s="11"/>
    </row>
    <row r="1436" spans="5:5" x14ac:dyDescent="0.25">
      <c r="E1436" s="11"/>
    </row>
    <row r="1437" spans="5:5" x14ac:dyDescent="0.25">
      <c r="E1437" s="11"/>
    </row>
    <row r="1438" spans="5:5" x14ac:dyDescent="0.25">
      <c r="E1438" s="11"/>
    </row>
    <row r="1439" spans="5:5" x14ac:dyDescent="0.25">
      <c r="E1439" s="11"/>
    </row>
    <row r="1440" spans="5:5" x14ac:dyDescent="0.25">
      <c r="E1440" s="11"/>
    </row>
    <row r="1441" spans="5:5" x14ac:dyDescent="0.25">
      <c r="E1441" s="11"/>
    </row>
    <row r="1442" spans="5:5" x14ac:dyDescent="0.25">
      <c r="E1442" s="11"/>
    </row>
    <row r="1443" spans="5:5" x14ac:dyDescent="0.25">
      <c r="E1443" s="11"/>
    </row>
    <row r="1444" spans="5:5" x14ac:dyDescent="0.25">
      <c r="E1444" s="11"/>
    </row>
    <row r="1445" spans="5:5" x14ac:dyDescent="0.25">
      <c r="E1445" s="11"/>
    </row>
    <row r="1446" spans="5:5" x14ac:dyDescent="0.25">
      <c r="E1446" s="11"/>
    </row>
    <row r="1447" spans="5:5" x14ac:dyDescent="0.25">
      <c r="E1447" s="11"/>
    </row>
    <row r="1448" spans="5:5" x14ac:dyDescent="0.25">
      <c r="E1448" s="11"/>
    </row>
    <row r="1449" spans="5:5" x14ac:dyDescent="0.25">
      <c r="E1449" s="11"/>
    </row>
    <row r="1450" spans="5:5" x14ac:dyDescent="0.25">
      <c r="E1450" s="11"/>
    </row>
    <row r="1451" spans="5:5" x14ac:dyDescent="0.25">
      <c r="E1451" s="11"/>
    </row>
    <row r="1452" spans="5:5" x14ac:dyDescent="0.25">
      <c r="E1452" s="11"/>
    </row>
    <row r="1453" spans="5:5" x14ac:dyDescent="0.25">
      <c r="E1453" s="11"/>
    </row>
    <row r="1454" spans="5:5" x14ac:dyDescent="0.25">
      <c r="E1454" s="11"/>
    </row>
    <row r="1455" spans="5:5" x14ac:dyDescent="0.25">
      <c r="E1455" s="11"/>
    </row>
    <row r="1456" spans="5:5" x14ac:dyDescent="0.25">
      <c r="E1456" s="11"/>
    </row>
    <row r="1457" spans="5:5" x14ac:dyDescent="0.25">
      <c r="E1457" s="11"/>
    </row>
    <row r="1458" spans="5:5" x14ac:dyDescent="0.25">
      <c r="E1458" s="11"/>
    </row>
    <row r="1459" spans="5:5" x14ac:dyDescent="0.25">
      <c r="E1459" s="11"/>
    </row>
    <row r="1460" spans="5:5" x14ac:dyDescent="0.25">
      <c r="E1460" s="11"/>
    </row>
    <row r="1461" spans="5:5" x14ac:dyDescent="0.25">
      <c r="E1461" s="11"/>
    </row>
    <row r="1462" spans="5:5" x14ac:dyDescent="0.25">
      <c r="E1462" s="11"/>
    </row>
    <row r="1463" spans="5:5" x14ac:dyDescent="0.25">
      <c r="E1463" s="11"/>
    </row>
    <row r="1464" spans="5:5" x14ac:dyDescent="0.25">
      <c r="E1464" s="11"/>
    </row>
    <row r="1465" spans="5:5" x14ac:dyDescent="0.25">
      <c r="E1465" s="11"/>
    </row>
    <row r="1466" spans="5:5" x14ac:dyDescent="0.25">
      <c r="E1466" s="11"/>
    </row>
    <row r="1467" spans="5:5" x14ac:dyDescent="0.25">
      <c r="E1467" s="11"/>
    </row>
    <row r="1468" spans="5:5" x14ac:dyDescent="0.25">
      <c r="E1468" s="11"/>
    </row>
    <row r="1469" spans="5:5" x14ac:dyDescent="0.25">
      <c r="E1469" s="11"/>
    </row>
    <row r="1470" spans="5:5" x14ac:dyDescent="0.25">
      <c r="E1470" s="11"/>
    </row>
    <row r="1471" spans="5:5" x14ac:dyDescent="0.25">
      <c r="E1471" s="11"/>
    </row>
    <row r="1472" spans="5:5" x14ac:dyDescent="0.25">
      <c r="E1472" s="11"/>
    </row>
    <row r="1473" spans="5:5" x14ac:dyDescent="0.25">
      <c r="E1473" s="11"/>
    </row>
    <row r="1474" spans="5:5" x14ac:dyDescent="0.25">
      <c r="E1474" s="11"/>
    </row>
    <row r="1475" spans="5:5" x14ac:dyDescent="0.25">
      <c r="E1475" s="11"/>
    </row>
    <row r="1476" spans="5:5" x14ac:dyDescent="0.25">
      <c r="E1476" s="11"/>
    </row>
    <row r="1477" spans="5:5" x14ac:dyDescent="0.25">
      <c r="E1477" s="11"/>
    </row>
    <row r="1478" spans="5:5" x14ac:dyDescent="0.25">
      <c r="E1478" s="11"/>
    </row>
    <row r="1479" spans="5:5" x14ac:dyDescent="0.25">
      <c r="E1479" s="11"/>
    </row>
    <row r="1480" spans="5:5" x14ac:dyDescent="0.25">
      <c r="E1480" s="11"/>
    </row>
    <row r="1481" spans="5:5" x14ac:dyDescent="0.25">
      <c r="E1481" s="11"/>
    </row>
    <row r="1482" spans="5:5" x14ac:dyDescent="0.25">
      <c r="E1482" s="11"/>
    </row>
    <row r="1483" spans="5:5" x14ac:dyDescent="0.25">
      <c r="E1483" s="11"/>
    </row>
    <row r="1484" spans="5:5" x14ac:dyDescent="0.25">
      <c r="E1484" s="11"/>
    </row>
    <row r="1485" spans="5:5" x14ac:dyDescent="0.25">
      <c r="E1485" s="11"/>
    </row>
    <row r="1486" spans="5:5" x14ac:dyDescent="0.25">
      <c r="E1486" s="11"/>
    </row>
    <row r="1487" spans="5:5" x14ac:dyDescent="0.25">
      <c r="E1487" s="11"/>
    </row>
    <row r="1488" spans="5:5" x14ac:dyDescent="0.25">
      <c r="E1488" s="11"/>
    </row>
    <row r="1489" spans="5:5" x14ac:dyDescent="0.25">
      <c r="E1489" s="11"/>
    </row>
    <row r="1490" spans="5:5" x14ac:dyDescent="0.25">
      <c r="E1490" s="11"/>
    </row>
    <row r="1491" spans="5:5" x14ac:dyDescent="0.25">
      <c r="E1491" s="11"/>
    </row>
    <row r="1492" spans="5:5" x14ac:dyDescent="0.25">
      <c r="E1492" s="11"/>
    </row>
    <row r="1493" spans="5:5" x14ac:dyDescent="0.25">
      <c r="E1493" s="11"/>
    </row>
    <row r="1494" spans="5:5" x14ac:dyDescent="0.25">
      <c r="E1494" s="11"/>
    </row>
    <row r="1495" spans="5:5" x14ac:dyDescent="0.25">
      <c r="E1495" s="11"/>
    </row>
    <row r="1496" spans="5:5" x14ac:dyDescent="0.25">
      <c r="E1496" s="11"/>
    </row>
    <row r="1497" spans="5:5" x14ac:dyDescent="0.25">
      <c r="E1497" s="11"/>
    </row>
    <row r="1498" spans="5:5" x14ac:dyDescent="0.25">
      <c r="E1498" s="11"/>
    </row>
    <row r="1499" spans="5:5" x14ac:dyDescent="0.25">
      <c r="E1499" s="11"/>
    </row>
    <row r="1500" spans="5:5" x14ac:dyDescent="0.25">
      <c r="E1500" s="11"/>
    </row>
    <row r="1501" spans="5:5" x14ac:dyDescent="0.25">
      <c r="E1501" s="11"/>
    </row>
    <row r="1502" spans="5:5" x14ac:dyDescent="0.25">
      <c r="E1502" s="11"/>
    </row>
    <row r="1503" spans="5:5" x14ac:dyDescent="0.25">
      <c r="E1503" s="11"/>
    </row>
    <row r="1504" spans="5:5" x14ac:dyDescent="0.25">
      <c r="E1504" s="11"/>
    </row>
    <row r="1505" spans="5:5" x14ac:dyDescent="0.25">
      <c r="E1505" s="11"/>
    </row>
    <row r="1506" spans="5:5" x14ac:dyDescent="0.25">
      <c r="E1506" s="11"/>
    </row>
    <row r="1507" spans="5:5" x14ac:dyDescent="0.25">
      <c r="E1507" s="11"/>
    </row>
    <row r="1508" spans="5:5" x14ac:dyDescent="0.25">
      <c r="E1508" s="11"/>
    </row>
    <row r="1509" spans="5:5" x14ac:dyDescent="0.25">
      <c r="E1509" s="11"/>
    </row>
    <row r="1510" spans="5:5" x14ac:dyDescent="0.25">
      <c r="E1510" s="11"/>
    </row>
    <row r="1511" spans="5:5" x14ac:dyDescent="0.25">
      <c r="E1511" s="11"/>
    </row>
    <row r="1512" spans="5:5" x14ac:dyDescent="0.25">
      <c r="E1512" s="11"/>
    </row>
    <row r="1513" spans="5:5" x14ac:dyDescent="0.25">
      <c r="E1513" s="11"/>
    </row>
    <row r="1514" spans="5:5" x14ac:dyDescent="0.25">
      <c r="E1514" s="11"/>
    </row>
    <row r="1515" spans="5:5" x14ac:dyDescent="0.25">
      <c r="E1515" s="11"/>
    </row>
    <row r="1516" spans="5:5" x14ac:dyDescent="0.25">
      <c r="E1516" s="11"/>
    </row>
    <row r="1517" spans="5:5" x14ac:dyDescent="0.25">
      <c r="E1517" s="11"/>
    </row>
    <row r="1518" spans="5:5" x14ac:dyDescent="0.25">
      <c r="E1518" s="11"/>
    </row>
    <row r="1519" spans="5:5" x14ac:dyDescent="0.25">
      <c r="E1519" s="11"/>
    </row>
    <row r="1520" spans="5:5" x14ac:dyDescent="0.25">
      <c r="E1520" s="11"/>
    </row>
    <row r="1521" spans="5:5" x14ac:dyDescent="0.25">
      <c r="E1521" s="11"/>
    </row>
    <row r="1522" spans="5:5" x14ac:dyDescent="0.25">
      <c r="E1522" s="11"/>
    </row>
    <row r="1523" spans="5:5" x14ac:dyDescent="0.25">
      <c r="E1523" s="11"/>
    </row>
    <row r="1524" spans="5:5" x14ac:dyDescent="0.25">
      <c r="E1524" s="11"/>
    </row>
    <row r="1525" spans="5:5" x14ac:dyDescent="0.25">
      <c r="E1525" s="11"/>
    </row>
    <row r="1526" spans="5:5" x14ac:dyDescent="0.25">
      <c r="E1526" s="11"/>
    </row>
    <row r="1527" spans="5:5" x14ac:dyDescent="0.25">
      <c r="E1527" s="11"/>
    </row>
    <row r="1528" spans="5:5" x14ac:dyDescent="0.25">
      <c r="E1528" s="11"/>
    </row>
    <row r="1529" spans="5:5" x14ac:dyDescent="0.25">
      <c r="E1529" s="11"/>
    </row>
    <row r="1530" spans="5:5" x14ac:dyDescent="0.25">
      <c r="E1530" s="11"/>
    </row>
    <row r="1531" spans="5:5" x14ac:dyDescent="0.25">
      <c r="E1531" s="11"/>
    </row>
    <row r="1532" spans="5:5" x14ac:dyDescent="0.25">
      <c r="E1532" s="11"/>
    </row>
    <row r="1533" spans="5:5" x14ac:dyDescent="0.25">
      <c r="E1533" s="11"/>
    </row>
    <row r="1534" spans="5:5" x14ac:dyDescent="0.25">
      <c r="E1534" s="11"/>
    </row>
    <row r="1535" spans="5:5" x14ac:dyDescent="0.25">
      <c r="E1535" s="11"/>
    </row>
    <row r="1536" spans="5:5" x14ac:dyDescent="0.25">
      <c r="E1536" s="11"/>
    </row>
    <row r="1537" spans="5:5" x14ac:dyDescent="0.25">
      <c r="E1537" s="11"/>
    </row>
    <row r="1538" spans="5:5" x14ac:dyDescent="0.25">
      <c r="E1538" s="11"/>
    </row>
    <row r="1539" spans="5:5" x14ac:dyDescent="0.25">
      <c r="E1539" s="11"/>
    </row>
    <row r="1540" spans="5:5" x14ac:dyDescent="0.25">
      <c r="E1540" s="11"/>
    </row>
    <row r="1541" spans="5:5" x14ac:dyDescent="0.25">
      <c r="E1541" s="11"/>
    </row>
    <row r="1542" spans="5:5" x14ac:dyDescent="0.25">
      <c r="E1542" s="11"/>
    </row>
    <row r="1543" spans="5:5" x14ac:dyDescent="0.25">
      <c r="E1543" s="11"/>
    </row>
    <row r="1544" spans="5:5" x14ac:dyDescent="0.25">
      <c r="E1544" s="11"/>
    </row>
    <row r="1545" spans="5:5" x14ac:dyDescent="0.25">
      <c r="E1545" s="11"/>
    </row>
    <row r="1546" spans="5:5" x14ac:dyDescent="0.25">
      <c r="E1546" s="11"/>
    </row>
    <row r="1547" spans="5:5" x14ac:dyDescent="0.25">
      <c r="E1547" s="11"/>
    </row>
    <row r="1548" spans="5:5" x14ac:dyDescent="0.25">
      <c r="E1548" s="11"/>
    </row>
    <row r="1549" spans="5:5" x14ac:dyDescent="0.25">
      <c r="E1549" s="11"/>
    </row>
    <row r="1550" spans="5:5" x14ac:dyDescent="0.25">
      <c r="E1550" s="11"/>
    </row>
    <row r="1551" spans="5:5" x14ac:dyDescent="0.25">
      <c r="E1551" s="11"/>
    </row>
    <row r="1552" spans="5:5" x14ac:dyDescent="0.25">
      <c r="E1552" s="11"/>
    </row>
    <row r="1553" spans="5:5" x14ac:dyDescent="0.25">
      <c r="E1553" s="11"/>
    </row>
    <row r="1554" spans="5:5" x14ac:dyDescent="0.25">
      <c r="E1554" s="11"/>
    </row>
    <row r="1555" spans="5:5" x14ac:dyDescent="0.25">
      <c r="E1555" s="11"/>
    </row>
    <row r="1556" spans="5:5" x14ac:dyDescent="0.25">
      <c r="E1556" s="11"/>
    </row>
    <row r="1557" spans="5:5" x14ac:dyDescent="0.25">
      <c r="E1557" s="11"/>
    </row>
    <row r="1558" spans="5:5" x14ac:dyDescent="0.25">
      <c r="E1558" s="11"/>
    </row>
    <row r="1559" spans="5:5" x14ac:dyDescent="0.25">
      <c r="E1559" s="11"/>
    </row>
    <row r="1560" spans="5:5" x14ac:dyDescent="0.25">
      <c r="E1560" s="11"/>
    </row>
    <row r="1561" spans="5:5" x14ac:dyDescent="0.25">
      <c r="E1561" s="11"/>
    </row>
    <row r="1562" spans="5:5" x14ac:dyDescent="0.25">
      <c r="E1562" s="11"/>
    </row>
    <row r="1563" spans="5:5" x14ac:dyDescent="0.25">
      <c r="E1563" s="11"/>
    </row>
    <row r="1564" spans="5:5" x14ac:dyDescent="0.25">
      <c r="E1564" s="11"/>
    </row>
    <row r="1565" spans="5:5" x14ac:dyDescent="0.25">
      <c r="E1565" s="11"/>
    </row>
    <row r="1566" spans="5:5" x14ac:dyDescent="0.25">
      <c r="E1566" s="11"/>
    </row>
    <row r="1567" spans="5:5" x14ac:dyDescent="0.25">
      <c r="E1567" s="11"/>
    </row>
    <row r="1568" spans="5:5" x14ac:dyDescent="0.25">
      <c r="E1568" s="11"/>
    </row>
    <row r="1569" spans="5:5" x14ac:dyDescent="0.25">
      <c r="E1569" s="11"/>
    </row>
    <row r="1570" spans="5:5" x14ac:dyDescent="0.25">
      <c r="E1570" s="11"/>
    </row>
    <row r="1571" spans="5:5" x14ac:dyDescent="0.25">
      <c r="E1571" s="11"/>
    </row>
    <row r="1572" spans="5:5" x14ac:dyDescent="0.25">
      <c r="E1572" s="11"/>
    </row>
    <row r="1573" spans="5:5" x14ac:dyDescent="0.25">
      <c r="E1573" s="11"/>
    </row>
    <row r="1574" spans="5:5" x14ac:dyDescent="0.25">
      <c r="E1574" s="11"/>
    </row>
    <row r="1575" spans="5:5" x14ac:dyDescent="0.25">
      <c r="E1575" s="11"/>
    </row>
    <row r="1576" spans="5:5" x14ac:dyDescent="0.25">
      <c r="E1576" s="11"/>
    </row>
    <row r="1577" spans="5:5" x14ac:dyDescent="0.25">
      <c r="E1577" s="11"/>
    </row>
    <row r="1578" spans="5:5" x14ac:dyDescent="0.25">
      <c r="E1578" s="11"/>
    </row>
    <row r="1579" spans="5:5" x14ac:dyDescent="0.25">
      <c r="E1579" s="11"/>
    </row>
    <row r="1580" spans="5:5" x14ac:dyDescent="0.25">
      <c r="E1580" s="11"/>
    </row>
    <row r="1581" spans="5:5" x14ac:dyDescent="0.25">
      <c r="E1581" s="11"/>
    </row>
    <row r="1582" spans="5:5" x14ac:dyDescent="0.25">
      <c r="E1582" s="11"/>
    </row>
    <row r="1583" spans="5:5" x14ac:dyDescent="0.25">
      <c r="E1583" s="11"/>
    </row>
    <row r="1584" spans="5:5" x14ac:dyDescent="0.25">
      <c r="E1584" s="11"/>
    </row>
    <row r="1585" spans="5:5" x14ac:dyDescent="0.25">
      <c r="E1585" s="11"/>
    </row>
    <row r="1586" spans="5:5" x14ac:dyDescent="0.25">
      <c r="E1586" s="11"/>
    </row>
    <row r="1587" spans="5:5" x14ac:dyDescent="0.25">
      <c r="E1587" s="11"/>
    </row>
    <row r="1588" spans="5:5" x14ac:dyDescent="0.25">
      <c r="E1588" s="11"/>
    </row>
    <row r="1589" spans="5:5" x14ac:dyDescent="0.25">
      <c r="E1589" s="11"/>
    </row>
    <row r="1590" spans="5:5" x14ac:dyDescent="0.25">
      <c r="E1590" s="11"/>
    </row>
    <row r="1591" spans="5:5" x14ac:dyDescent="0.25">
      <c r="E1591" s="11"/>
    </row>
    <row r="1592" spans="5:5" x14ac:dyDescent="0.25">
      <c r="E1592" s="11"/>
    </row>
    <row r="1593" spans="5:5" x14ac:dyDescent="0.25">
      <c r="E1593" s="11"/>
    </row>
    <row r="1594" spans="5:5" x14ac:dyDescent="0.25">
      <c r="E1594" s="11"/>
    </row>
    <row r="1595" spans="5:5" x14ac:dyDescent="0.25">
      <c r="E1595" s="11"/>
    </row>
    <row r="1596" spans="5:5" x14ac:dyDescent="0.25">
      <c r="E1596" s="11"/>
    </row>
    <row r="1597" spans="5:5" x14ac:dyDescent="0.25">
      <c r="E1597" s="11"/>
    </row>
    <row r="1598" spans="5:5" x14ac:dyDescent="0.25">
      <c r="E1598" s="11"/>
    </row>
    <row r="1599" spans="5:5" x14ac:dyDescent="0.25">
      <c r="E1599" s="11"/>
    </row>
    <row r="1600" spans="5:5" x14ac:dyDescent="0.25">
      <c r="E1600" s="11"/>
    </row>
    <row r="1601" spans="5:5" x14ac:dyDescent="0.25">
      <c r="E1601" s="11"/>
    </row>
    <row r="1602" spans="5:5" x14ac:dyDescent="0.25">
      <c r="E1602" s="11"/>
    </row>
    <row r="1603" spans="5:5" x14ac:dyDescent="0.25">
      <c r="E1603" s="11"/>
    </row>
    <row r="1604" spans="5:5" x14ac:dyDescent="0.25">
      <c r="E1604" s="11"/>
    </row>
    <row r="1605" spans="5:5" x14ac:dyDescent="0.25">
      <c r="E1605" s="11"/>
    </row>
    <row r="1606" spans="5:5" x14ac:dyDescent="0.25">
      <c r="E1606" s="11"/>
    </row>
    <row r="1607" spans="5:5" x14ac:dyDescent="0.25">
      <c r="E1607" s="11"/>
    </row>
    <row r="1608" spans="5:5" x14ac:dyDescent="0.25">
      <c r="E1608" s="11"/>
    </row>
    <row r="1609" spans="5:5" x14ac:dyDescent="0.25">
      <c r="E1609" s="11"/>
    </row>
    <row r="1610" spans="5:5" x14ac:dyDescent="0.25">
      <c r="E1610" s="11"/>
    </row>
    <row r="1611" spans="5:5" x14ac:dyDescent="0.25">
      <c r="E1611" s="11"/>
    </row>
    <row r="1612" spans="5:5" x14ac:dyDescent="0.25">
      <c r="E1612" s="11"/>
    </row>
    <row r="1613" spans="5:5" x14ac:dyDescent="0.25">
      <c r="E1613" s="11"/>
    </row>
    <row r="1614" spans="5:5" x14ac:dyDescent="0.25">
      <c r="E1614" s="11"/>
    </row>
    <row r="1615" spans="5:5" x14ac:dyDescent="0.25">
      <c r="E1615" s="11"/>
    </row>
    <row r="1616" spans="5:5" x14ac:dyDescent="0.25">
      <c r="E1616" s="11"/>
    </row>
    <row r="1617" spans="5:5" x14ac:dyDescent="0.25">
      <c r="E1617" s="11"/>
    </row>
    <row r="1618" spans="5:5" x14ac:dyDescent="0.25">
      <c r="E1618" s="11"/>
    </row>
    <row r="1619" spans="5:5" x14ac:dyDescent="0.25">
      <c r="E1619" s="11"/>
    </row>
    <row r="1620" spans="5:5" x14ac:dyDescent="0.25">
      <c r="E1620" s="11"/>
    </row>
    <row r="1621" spans="5:5" x14ac:dyDescent="0.25">
      <c r="E1621" s="11"/>
    </row>
    <row r="1622" spans="5:5" x14ac:dyDescent="0.25">
      <c r="E1622" s="11"/>
    </row>
    <row r="1623" spans="5:5" x14ac:dyDescent="0.25">
      <c r="E1623" s="11"/>
    </row>
    <row r="1624" spans="5:5" x14ac:dyDescent="0.25">
      <c r="E1624" s="11"/>
    </row>
    <row r="1625" spans="5:5" x14ac:dyDescent="0.25">
      <c r="E1625" s="11"/>
    </row>
    <row r="1626" spans="5:5" x14ac:dyDescent="0.25">
      <c r="E1626" s="11"/>
    </row>
    <row r="1627" spans="5:5" x14ac:dyDescent="0.25">
      <c r="E1627" s="11"/>
    </row>
    <row r="1628" spans="5:5" x14ac:dyDescent="0.25">
      <c r="E1628" s="11"/>
    </row>
    <row r="1629" spans="5:5" x14ac:dyDescent="0.25">
      <c r="E1629" s="11"/>
    </row>
    <row r="1630" spans="5:5" x14ac:dyDescent="0.25">
      <c r="E1630" s="11"/>
    </row>
    <row r="1631" spans="5:5" x14ac:dyDescent="0.25">
      <c r="E1631" s="11"/>
    </row>
    <row r="1632" spans="5:5" x14ac:dyDescent="0.25">
      <c r="E1632" s="11"/>
    </row>
    <row r="1633" spans="5:5" x14ac:dyDescent="0.25">
      <c r="E1633" s="11"/>
    </row>
    <row r="1634" spans="5:5" x14ac:dyDescent="0.25">
      <c r="E1634" s="11"/>
    </row>
    <row r="1635" spans="5:5" x14ac:dyDescent="0.25">
      <c r="E1635" s="11"/>
    </row>
    <row r="1636" spans="5:5" x14ac:dyDescent="0.25">
      <c r="E1636" s="11"/>
    </row>
    <row r="1637" spans="5:5" x14ac:dyDescent="0.25">
      <c r="E1637" s="11"/>
    </row>
    <row r="1638" spans="5:5" x14ac:dyDescent="0.25">
      <c r="E1638" s="11"/>
    </row>
    <row r="1639" spans="5:5" x14ac:dyDescent="0.25">
      <c r="E1639" s="11"/>
    </row>
    <row r="1640" spans="5:5" x14ac:dyDescent="0.25">
      <c r="E1640" s="11"/>
    </row>
    <row r="1641" spans="5:5" x14ac:dyDescent="0.25">
      <c r="E1641" s="11"/>
    </row>
    <row r="1642" spans="5:5" x14ac:dyDescent="0.25">
      <c r="E1642" s="11"/>
    </row>
    <row r="1643" spans="5:5" x14ac:dyDescent="0.25">
      <c r="E1643" s="11"/>
    </row>
    <row r="1644" spans="5:5" x14ac:dyDescent="0.25">
      <c r="E1644" s="11"/>
    </row>
    <row r="1645" spans="5:5" x14ac:dyDescent="0.25">
      <c r="E1645" s="11"/>
    </row>
    <row r="1646" spans="5:5" x14ac:dyDescent="0.25">
      <c r="E1646" s="11"/>
    </row>
    <row r="1647" spans="5:5" x14ac:dyDescent="0.25">
      <c r="E1647" s="11"/>
    </row>
    <row r="1648" spans="5:5" x14ac:dyDescent="0.25">
      <c r="E1648" s="11"/>
    </row>
    <row r="1649" spans="5:5" x14ac:dyDescent="0.25">
      <c r="E1649" s="11"/>
    </row>
    <row r="1650" spans="5:5" x14ac:dyDescent="0.25">
      <c r="E1650" s="11"/>
    </row>
    <row r="1651" spans="5:5" x14ac:dyDescent="0.25">
      <c r="E1651" s="11"/>
    </row>
    <row r="1652" spans="5:5" x14ac:dyDescent="0.25">
      <c r="E1652" s="11"/>
    </row>
    <row r="1653" spans="5:5" x14ac:dyDescent="0.25">
      <c r="E1653" s="11"/>
    </row>
    <row r="1654" spans="5:5" x14ac:dyDescent="0.25">
      <c r="E1654" s="11"/>
    </row>
    <row r="1655" spans="5:5" x14ac:dyDescent="0.25">
      <c r="E1655" s="11"/>
    </row>
    <row r="1656" spans="5:5" x14ac:dyDescent="0.25">
      <c r="E1656" s="11"/>
    </row>
    <row r="1657" spans="5:5" x14ac:dyDescent="0.25">
      <c r="E1657" s="11"/>
    </row>
    <row r="1658" spans="5:5" x14ac:dyDescent="0.25">
      <c r="E1658" s="11"/>
    </row>
    <row r="1659" spans="5:5" x14ac:dyDescent="0.25">
      <c r="E1659" s="11"/>
    </row>
    <row r="1660" spans="5:5" x14ac:dyDescent="0.25">
      <c r="E1660" s="11"/>
    </row>
    <row r="1661" spans="5:5" x14ac:dyDescent="0.25">
      <c r="E1661" s="11"/>
    </row>
    <row r="1662" spans="5:5" x14ac:dyDescent="0.25">
      <c r="E1662" s="11"/>
    </row>
    <row r="1663" spans="5:5" x14ac:dyDescent="0.25">
      <c r="E1663" s="11"/>
    </row>
    <row r="1664" spans="5:5" x14ac:dyDescent="0.25">
      <c r="E1664" s="11"/>
    </row>
    <row r="1665" spans="5:5" x14ac:dyDescent="0.25">
      <c r="E1665" s="11"/>
    </row>
    <row r="1666" spans="5:5" x14ac:dyDescent="0.25">
      <c r="E1666" s="11"/>
    </row>
    <row r="1667" spans="5:5" x14ac:dyDescent="0.25">
      <c r="E1667" s="11"/>
    </row>
    <row r="1668" spans="5:5" x14ac:dyDescent="0.25">
      <c r="E1668" s="11"/>
    </row>
    <row r="1669" spans="5:5" x14ac:dyDescent="0.25">
      <c r="E1669" s="11"/>
    </row>
    <row r="1670" spans="5:5" x14ac:dyDescent="0.25">
      <c r="E1670" s="11"/>
    </row>
    <row r="1671" spans="5:5" x14ac:dyDescent="0.25">
      <c r="E1671" s="11"/>
    </row>
    <row r="1672" spans="5:5" x14ac:dyDescent="0.25">
      <c r="E1672" s="11"/>
    </row>
    <row r="1673" spans="5:5" x14ac:dyDescent="0.25">
      <c r="E1673" s="11"/>
    </row>
    <row r="1674" spans="5:5" x14ac:dyDescent="0.25">
      <c r="E1674" s="11"/>
    </row>
    <row r="1675" spans="5:5" x14ac:dyDescent="0.25">
      <c r="E1675" s="11"/>
    </row>
    <row r="1676" spans="5:5" x14ac:dyDescent="0.25">
      <c r="E1676" s="11"/>
    </row>
    <row r="1677" spans="5:5" x14ac:dyDescent="0.25">
      <c r="E1677" s="11"/>
    </row>
    <row r="1678" spans="5:5" x14ac:dyDescent="0.25">
      <c r="E1678" s="11"/>
    </row>
    <row r="1679" spans="5:5" x14ac:dyDescent="0.25">
      <c r="E1679" s="11"/>
    </row>
    <row r="1680" spans="5:5" x14ac:dyDescent="0.25">
      <c r="E1680" s="11"/>
    </row>
    <row r="1681" spans="5:5" x14ac:dyDescent="0.25">
      <c r="E1681" s="11"/>
    </row>
    <row r="1682" spans="5:5" x14ac:dyDescent="0.25">
      <c r="E1682" s="11"/>
    </row>
    <row r="1683" spans="5:5" x14ac:dyDescent="0.25">
      <c r="E1683" s="11"/>
    </row>
    <row r="1684" spans="5:5" x14ac:dyDescent="0.25">
      <c r="E1684" s="11"/>
    </row>
    <row r="1685" spans="5:5" x14ac:dyDescent="0.25">
      <c r="E1685" s="11"/>
    </row>
    <row r="1686" spans="5:5" x14ac:dyDescent="0.25">
      <c r="E1686" s="11"/>
    </row>
    <row r="1687" spans="5:5" x14ac:dyDescent="0.25">
      <c r="E1687" s="11"/>
    </row>
    <row r="1688" spans="5:5" x14ac:dyDescent="0.25">
      <c r="E1688" s="11"/>
    </row>
    <row r="1689" spans="5:5" x14ac:dyDescent="0.25">
      <c r="E1689" s="11"/>
    </row>
    <row r="1690" spans="5:5" x14ac:dyDescent="0.25">
      <c r="E1690" s="11"/>
    </row>
    <row r="1691" spans="5:5" x14ac:dyDescent="0.25">
      <c r="E1691" s="11"/>
    </row>
    <row r="1692" spans="5:5" x14ac:dyDescent="0.25">
      <c r="E1692" s="11"/>
    </row>
    <row r="1693" spans="5:5" x14ac:dyDescent="0.25">
      <c r="E1693" s="11"/>
    </row>
    <row r="1694" spans="5:5" x14ac:dyDescent="0.25">
      <c r="E1694" s="11"/>
    </row>
    <row r="1695" spans="5:5" x14ac:dyDescent="0.25">
      <c r="E1695" s="11"/>
    </row>
    <row r="1696" spans="5:5" x14ac:dyDescent="0.25">
      <c r="E1696" s="11"/>
    </row>
    <row r="1697" spans="5:5" x14ac:dyDescent="0.25">
      <c r="E1697" s="11"/>
    </row>
    <row r="1698" spans="5:5" x14ac:dyDescent="0.25">
      <c r="E1698" s="11"/>
    </row>
    <row r="1699" spans="5:5" x14ac:dyDescent="0.25">
      <c r="E1699" s="11"/>
    </row>
    <row r="1700" spans="5:5" x14ac:dyDescent="0.25">
      <c r="E1700" s="11"/>
    </row>
    <row r="1701" spans="5:5" x14ac:dyDescent="0.25">
      <c r="E1701" s="11"/>
    </row>
    <row r="1702" spans="5:5" x14ac:dyDescent="0.25">
      <c r="E1702" s="11"/>
    </row>
    <row r="1703" spans="5:5" x14ac:dyDescent="0.25">
      <c r="E1703" s="11"/>
    </row>
    <row r="1704" spans="5:5" x14ac:dyDescent="0.25">
      <c r="E1704" s="11"/>
    </row>
    <row r="1705" spans="5:5" x14ac:dyDescent="0.25">
      <c r="E1705" s="11"/>
    </row>
    <row r="1706" spans="5:5" x14ac:dyDescent="0.25">
      <c r="E1706" s="11"/>
    </row>
    <row r="1707" spans="5:5" x14ac:dyDescent="0.25">
      <c r="E1707" s="11"/>
    </row>
    <row r="1708" spans="5:5" x14ac:dyDescent="0.25">
      <c r="E1708" s="11"/>
    </row>
    <row r="1709" spans="5:5" x14ac:dyDescent="0.25">
      <c r="E1709" s="11"/>
    </row>
    <row r="1710" spans="5:5" x14ac:dyDescent="0.25">
      <c r="E1710" s="11"/>
    </row>
    <row r="1711" spans="5:5" x14ac:dyDescent="0.25">
      <c r="E1711" s="11"/>
    </row>
    <row r="1712" spans="5:5" x14ac:dyDescent="0.25">
      <c r="E1712" s="11"/>
    </row>
    <row r="1713" spans="5:5" x14ac:dyDescent="0.25">
      <c r="E1713" s="11"/>
    </row>
    <row r="1714" spans="5:5" x14ac:dyDescent="0.25">
      <c r="E1714" s="11"/>
    </row>
    <row r="1715" spans="5:5" x14ac:dyDescent="0.25">
      <c r="E1715" s="11"/>
    </row>
    <row r="1716" spans="5:5" x14ac:dyDescent="0.25">
      <c r="E1716" s="11"/>
    </row>
    <row r="1717" spans="5:5" x14ac:dyDescent="0.25">
      <c r="E1717" s="11"/>
    </row>
    <row r="1718" spans="5:5" x14ac:dyDescent="0.25">
      <c r="E1718" s="11"/>
    </row>
    <row r="1719" spans="5:5" x14ac:dyDescent="0.25">
      <c r="E1719" s="11"/>
    </row>
    <row r="1720" spans="5:5" x14ac:dyDescent="0.25">
      <c r="E1720" s="11"/>
    </row>
    <row r="1721" spans="5:5" x14ac:dyDescent="0.25">
      <c r="E1721" s="11"/>
    </row>
    <row r="1722" spans="5:5" x14ac:dyDescent="0.25">
      <c r="E1722" s="11"/>
    </row>
    <row r="1723" spans="5:5" x14ac:dyDescent="0.25">
      <c r="E1723" s="11"/>
    </row>
    <row r="1724" spans="5:5" x14ac:dyDescent="0.25">
      <c r="E1724" s="11"/>
    </row>
    <row r="1725" spans="5:5" x14ac:dyDescent="0.25">
      <c r="E1725" s="11"/>
    </row>
    <row r="1726" spans="5:5" x14ac:dyDescent="0.25">
      <c r="E1726" s="11"/>
    </row>
    <row r="1727" spans="5:5" x14ac:dyDescent="0.25">
      <c r="E1727" s="11"/>
    </row>
    <row r="1728" spans="5:5" x14ac:dyDescent="0.25">
      <c r="E1728" s="11"/>
    </row>
    <row r="1729" spans="5:5" x14ac:dyDescent="0.25">
      <c r="E1729" s="11"/>
    </row>
    <row r="1730" spans="5:5" x14ac:dyDescent="0.25">
      <c r="E1730" s="11"/>
    </row>
    <row r="1731" spans="5:5" x14ac:dyDescent="0.25">
      <c r="E1731" s="11"/>
    </row>
    <row r="1732" spans="5:5" x14ac:dyDescent="0.25">
      <c r="E1732" s="11"/>
    </row>
    <row r="1733" spans="5:5" x14ac:dyDescent="0.25">
      <c r="E1733" s="11"/>
    </row>
    <row r="1734" spans="5:5" x14ac:dyDescent="0.25">
      <c r="E1734" s="11"/>
    </row>
    <row r="1735" spans="5:5" x14ac:dyDescent="0.25">
      <c r="E1735" s="11"/>
    </row>
    <row r="1736" spans="5:5" x14ac:dyDescent="0.25">
      <c r="E1736" s="11"/>
    </row>
    <row r="1737" spans="5:5" x14ac:dyDescent="0.25">
      <c r="E1737" s="11"/>
    </row>
    <row r="1738" spans="5:5" x14ac:dyDescent="0.25">
      <c r="E1738" s="11"/>
    </row>
    <row r="1739" spans="5:5" x14ac:dyDescent="0.25">
      <c r="E1739" s="11"/>
    </row>
    <row r="1740" spans="5:5" x14ac:dyDescent="0.25">
      <c r="E1740" s="11"/>
    </row>
    <row r="1741" spans="5:5" x14ac:dyDescent="0.25">
      <c r="E1741" s="11"/>
    </row>
    <row r="1742" spans="5:5" x14ac:dyDescent="0.25">
      <c r="E1742" s="11"/>
    </row>
    <row r="1743" spans="5:5" x14ac:dyDescent="0.25">
      <c r="E1743" s="11"/>
    </row>
    <row r="1744" spans="5:5" x14ac:dyDescent="0.25">
      <c r="E1744" s="11"/>
    </row>
    <row r="1745" spans="5:5" x14ac:dyDescent="0.25">
      <c r="E1745" s="11"/>
    </row>
    <row r="1746" spans="5:5" x14ac:dyDescent="0.25">
      <c r="E1746" s="11"/>
    </row>
    <row r="1747" spans="5:5" x14ac:dyDescent="0.25">
      <c r="E1747" s="11"/>
    </row>
    <row r="1748" spans="5:5" x14ac:dyDescent="0.25">
      <c r="E1748" s="11"/>
    </row>
    <row r="1749" spans="5:5" x14ac:dyDescent="0.25">
      <c r="E1749" s="11"/>
    </row>
    <row r="1750" spans="5:5" x14ac:dyDescent="0.25">
      <c r="E1750" s="11"/>
    </row>
    <row r="1751" spans="5:5" x14ac:dyDescent="0.25">
      <c r="E1751" s="11"/>
    </row>
    <row r="1752" spans="5:5" x14ac:dyDescent="0.25">
      <c r="E1752" s="11"/>
    </row>
    <row r="1753" spans="5:5" x14ac:dyDescent="0.25">
      <c r="E1753" s="11"/>
    </row>
    <row r="1754" spans="5:5" x14ac:dyDescent="0.25">
      <c r="E1754" s="11"/>
    </row>
    <row r="1755" spans="5:5" x14ac:dyDescent="0.25">
      <c r="E1755" s="11"/>
    </row>
    <row r="1756" spans="5:5" x14ac:dyDescent="0.25">
      <c r="E1756" s="11"/>
    </row>
    <row r="1757" spans="5:5" x14ac:dyDescent="0.25">
      <c r="E1757" s="11"/>
    </row>
    <row r="1758" spans="5:5" x14ac:dyDescent="0.25">
      <c r="E1758" s="11"/>
    </row>
    <row r="1759" spans="5:5" x14ac:dyDescent="0.25">
      <c r="E1759" s="11"/>
    </row>
    <row r="1760" spans="5:5" x14ac:dyDescent="0.25">
      <c r="E1760" s="11"/>
    </row>
    <row r="1761" spans="5:5" x14ac:dyDescent="0.25">
      <c r="E1761" s="11"/>
    </row>
    <row r="1762" spans="5:5" x14ac:dyDescent="0.25">
      <c r="E1762" s="11"/>
    </row>
    <row r="1763" spans="5:5" x14ac:dyDescent="0.25">
      <c r="E1763" s="11"/>
    </row>
    <row r="1764" spans="5:5" x14ac:dyDescent="0.25">
      <c r="E1764" s="11"/>
    </row>
    <row r="1765" spans="5:5" x14ac:dyDescent="0.25">
      <c r="E1765" s="11"/>
    </row>
    <row r="1766" spans="5:5" x14ac:dyDescent="0.25">
      <c r="E1766" s="11"/>
    </row>
    <row r="1767" spans="5:5" x14ac:dyDescent="0.25">
      <c r="E1767" s="11"/>
    </row>
    <row r="1768" spans="5:5" x14ac:dyDescent="0.25">
      <c r="E1768" s="11"/>
    </row>
    <row r="1769" spans="5:5" x14ac:dyDescent="0.25">
      <c r="E1769" s="11"/>
    </row>
    <row r="1770" spans="5:5" x14ac:dyDescent="0.25">
      <c r="E1770" s="11"/>
    </row>
    <row r="1771" spans="5:5" x14ac:dyDescent="0.25">
      <c r="E1771" s="11"/>
    </row>
    <row r="1772" spans="5:5" x14ac:dyDescent="0.25">
      <c r="E1772" s="11"/>
    </row>
    <row r="1773" spans="5:5" x14ac:dyDescent="0.25">
      <c r="E1773" s="11"/>
    </row>
    <row r="1774" spans="5:5" x14ac:dyDescent="0.25">
      <c r="E1774" s="11"/>
    </row>
    <row r="1775" spans="5:5" x14ac:dyDescent="0.25">
      <c r="E1775" s="11"/>
    </row>
    <row r="1776" spans="5:5" x14ac:dyDescent="0.25">
      <c r="E1776" s="11"/>
    </row>
    <row r="1777" spans="5:5" x14ac:dyDescent="0.25">
      <c r="E1777" s="11"/>
    </row>
    <row r="1778" spans="5:5" x14ac:dyDescent="0.25">
      <c r="E1778" s="11"/>
    </row>
    <row r="1779" spans="5:5" x14ac:dyDescent="0.25">
      <c r="E1779" s="11"/>
    </row>
    <row r="1780" spans="5:5" x14ac:dyDescent="0.25">
      <c r="E1780" s="11"/>
    </row>
    <row r="1781" spans="5:5" x14ac:dyDescent="0.25">
      <c r="E1781" s="11"/>
    </row>
    <row r="1782" spans="5:5" x14ac:dyDescent="0.25">
      <c r="E1782" s="11"/>
    </row>
    <row r="1783" spans="5:5" x14ac:dyDescent="0.25">
      <c r="E1783" s="11"/>
    </row>
    <row r="1784" spans="5:5" x14ac:dyDescent="0.25">
      <c r="E1784" s="11"/>
    </row>
    <row r="1785" spans="5:5" x14ac:dyDescent="0.25">
      <c r="E1785" s="11"/>
    </row>
    <row r="1786" spans="5:5" x14ac:dyDescent="0.25">
      <c r="E1786" s="11"/>
    </row>
    <row r="1787" spans="5:5" x14ac:dyDescent="0.25">
      <c r="E1787" s="11"/>
    </row>
    <row r="1788" spans="5:5" x14ac:dyDescent="0.25">
      <c r="E1788" s="11"/>
    </row>
    <row r="1789" spans="5:5" x14ac:dyDescent="0.25">
      <c r="E1789" s="11"/>
    </row>
    <row r="1790" spans="5:5" x14ac:dyDescent="0.25">
      <c r="E1790" s="11"/>
    </row>
    <row r="1791" spans="5:5" x14ac:dyDescent="0.25">
      <c r="E1791" s="11"/>
    </row>
    <row r="1792" spans="5:5" x14ac:dyDescent="0.25">
      <c r="E1792" s="11"/>
    </row>
    <row r="1793" spans="5:5" x14ac:dyDescent="0.25">
      <c r="E1793" s="11"/>
    </row>
    <row r="1794" spans="5:5" x14ac:dyDescent="0.25">
      <c r="E1794" s="11"/>
    </row>
    <row r="1795" spans="5:5" x14ac:dyDescent="0.25">
      <c r="E1795" s="11"/>
    </row>
    <row r="1796" spans="5:5" x14ac:dyDescent="0.25">
      <c r="E1796" s="11"/>
    </row>
    <row r="1797" spans="5:5" x14ac:dyDescent="0.25">
      <c r="E1797" s="11"/>
    </row>
    <row r="1798" spans="5:5" x14ac:dyDescent="0.25">
      <c r="E1798" s="11"/>
    </row>
    <row r="1799" spans="5:5" x14ac:dyDescent="0.25">
      <c r="E1799" s="11"/>
    </row>
    <row r="1800" spans="5:5" x14ac:dyDescent="0.25">
      <c r="E1800" s="11"/>
    </row>
    <row r="1801" spans="5:5" x14ac:dyDescent="0.25">
      <c r="E1801" s="11"/>
    </row>
    <row r="1802" spans="5:5" x14ac:dyDescent="0.25">
      <c r="E1802" s="11"/>
    </row>
    <row r="1803" spans="5:5" x14ac:dyDescent="0.25">
      <c r="E1803" s="11"/>
    </row>
    <row r="1804" spans="5:5" x14ac:dyDescent="0.25">
      <c r="E1804" s="11"/>
    </row>
    <row r="1805" spans="5:5" x14ac:dyDescent="0.25">
      <c r="E1805" s="11"/>
    </row>
    <row r="1806" spans="5:5" x14ac:dyDescent="0.25">
      <c r="E1806" s="11"/>
    </row>
    <row r="1807" spans="5:5" x14ac:dyDescent="0.25">
      <c r="E1807" s="11"/>
    </row>
    <row r="1808" spans="5:5" x14ac:dyDescent="0.25">
      <c r="E1808" s="11"/>
    </row>
    <row r="1809" spans="5:5" x14ac:dyDescent="0.25">
      <c r="E1809" s="11"/>
    </row>
    <row r="1810" spans="5:5" x14ac:dyDescent="0.25">
      <c r="E1810" s="11"/>
    </row>
    <row r="1811" spans="5:5" x14ac:dyDescent="0.25">
      <c r="E1811" s="11"/>
    </row>
    <row r="1812" spans="5:5" x14ac:dyDescent="0.25">
      <c r="E1812" s="11"/>
    </row>
    <row r="1813" spans="5:5" x14ac:dyDescent="0.25">
      <c r="E1813" s="11"/>
    </row>
    <row r="1814" spans="5:5" x14ac:dyDescent="0.25">
      <c r="E1814" s="11"/>
    </row>
    <row r="1815" spans="5:5" x14ac:dyDescent="0.25">
      <c r="E1815" s="11"/>
    </row>
    <row r="1816" spans="5:5" x14ac:dyDescent="0.25">
      <c r="E1816" s="11"/>
    </row>
    <row r="1817" spans="5:5" x14ac:dyDescent="0.25">
      <c r="E1817" s="11"/>
    </row>
    <row r="1818" spans="5:5" x14ac:dyDescent="0.25">
      <c r="E1818" s="11"/>
    </row>
    <row r="1819" spans="5:5" x14ac:dyDescent="0.25">
      <c r="E1819" s="11"/>
    </row>
  </sheetData>
  <sheetProtection algorithmName="SHA-512" hashValue="2mP3rmngG8G4vvLyEEka7ZMUx197eq0V56qRKAjQnUMIsCLsxOl4wrf+emjXxcDnLIMHMnqI4gn5ZWBEg/QiSg==" saltValue="tBqKcPfBBM4Ock5qtjvGPQ==" spinCount="100000" sheet="1" objects="1" scenarios="1"/>
  <mergeCells count="16">
    <mergeCell ref="O12:Q15"/>
    <mergeCell ref="A335:L335"/>
    <mergeCell ref="A331:K331"/>
    <mergeCell ref="A332:K332"/>
    <mergeCell ref="A333:K333"/>
    <mergeCell ref="A334:L334"/>
    <mergeCell ref="I11:L11"/>
    <mergeCell ref="I7:L7"/>
    <mergeCell ref="I8:L8"/>
    <mergeCell ref="I9:L9"/>
    <mergeCell ref="I10:L10"/>
    <mergeCell ref="B7:H7"/>
    <mergeCell ref="B8:H8"/>
    <mergeCell ref="B9:H9"/>
    <mergeCell ref="B10:H10"/>
    <mergeCell ref="A12:L12"/>
  </mergeCells>
  <phoneticPr fontId="3" type="noConversion"/>
  <printOptions horizontalCentered="1"/>
  <pageMargins left="0.23622047244094491" right="0.23622047244094491" top="1.2204724409448819" bottom="0.74803149606299213" header="0" footer="0.23622047244094491"/>
  <pageSetup paperSize="9" scale="99" fitToHeight="0" orientation="landscape" r:id="rId1"/>
  <headerFooter>
    <oddFooter>&amp;C&amp;G
&amp;P/&amp;N</oddFooter>
  </headerFooter>
  <rowBreaks count="15" manualBreakCount="15">
    <brk id="19" max="11" man="1"/>
    <brk id="67" max="11" man="1"/>
    <brk id="107" max="11" man="1"/>
    <brk id="112" max="11" man="1"/>
    <brk id="123" max="11" man="1"/>
    <brk id="140" max="11" man="1"/>
    <brk id="161" max="11" man="1"/>
    <brk id="169" max="11" man="1"/>
    <brk id="192" max="11" man="1"/>
    <brk id="236" max="11" man="1"/>
    <brk id="269" max="11" man="1"/>
    <brk id="281" max="11" man="1"/>
    <brk id="313" max="11" man="1"/>
    <brk id="319" max="11" man="1"/>
    <brk id="330" max="11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Lima</dc:creator>
  <cp:lastModifiedBy>Tiago Capobianco Morando</cp:lastModifiedBy>
  <cp:lastPrinted>2023-03-07T15:26:49Z</cp:lastPrinted>
  <dcterms:created xsi:type="dcterms:W3CDTF">2015-06-05T18:19:34Z</dcterms:created>
  <dcterms:modified xsi:type="dcterms:W3CDTF">2023-04-12T14:27:56Z</dcterms:modified>
</cp:coreProperties>
</file>